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оябрь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<sst xmlns="http://schemas.openxmlformats.org/spreadsheetml/2006/main" count="104" uniqueCount="91">
  <si>
    <t>за ноябрь месяц 2014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</si>
  <si>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</si>
  <si>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</si>
  <si>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>по выполнению натуральных норм питания детей в МБДОУ №76</t>
  </si>
  <si>
    <t>(г, мл, на 1 ребенка)</t>
  </si>
  <si>
    <t>№ п/п</t>
  </si>
  <si>
    <t>Наименование пищевого продукта или группы пищевых продуктов</t>
  </si>
  <si>
    <t>Фактическое потребление</t>
  </si>
  <si>
    <t>Переед</t>
  </si>
  <si>
    <t>Недоед</t>
  </si>
  <si>
    <t>% выполнения</t>
  </si>
  <si>
    <t>Количество продуктов в зависимости от возраста детей</t>
  </si>
  <si>
    <t>ясли</t>
  </si>
  <si>
    <t>сад</t>
  </si>
  <si>
    <t xml:space="preserve">Молоко </t>
  </si>
  <si>
    <t>Творог</t>
  </si>
  <si>
    <t xml:space="preserve">Сметана </t>
  </si>
  <si>
    <t xml:space="preserve">Сыр </t>
  </si>
  <si>
    <t xml:space="preserve">Птица </t>
  </si>
  <si>
    <t xml:space="preserve">Рыба </t>
  </si>
  <si>
    <t xml:space="preserve">Колбасные изделия </t>
  </si>
  <si>
    <t xml:space="preserve">Яйцо куриное </t>
  </si>
  <si>
    <t>Картофель: с 01.09.по 31.10.</t>
  </si>
  <si>
    <t xml:space="preserve">                    с 31.10 по 31.12</t>
  </si>
  <si>
    <t xml:space="preserve">                    с 31.12 по 28.02.</t>
  </si>
  <si>
    <t>Овощи, зелень</t>
  </si>
  <si>
    <t>Фрукты (плоды) свежие</t>
  </si>
  <si>
    <t>Фрукты (плоды) сухие</t>
  </si>
  <si>
    <t>Соки фруктовые (овощные)</t>
  </si>
  <si>
    <t>Хлеб ржаной (рж.-пшен.)</t>
  </si>
  <si>
    <t xml:space="preserve">Крупы (злаки), бобовые </t>
  </si>
  <si>
    <t>Макаронные изделия гр. А</t>
  </si>
  <si>
    <t>Мука пшен. хлебопекарная</t>
  </si>
  <si>
    <t>Масло коровье сладкосливоч.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</si>
  <si>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</si>
  <si>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</si>
  <si>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</si>
  <si>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</si>
  <si>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 (суррогатн.), в т.ч. из цикория</t>
  </si>
  <si>
    <t>Дрожжи хлебопекарные</t>
  </si>
  <si>
    <t>Сахар</t>
  </si>
  <si>
    <t>Соль пищевая поваренная</t>
  </si>
  <si>
    <t>Белки, г</t>
  </si>
  <si>
    <t>Жиры, г</t>
  </si>
  <si>
    <t>Углеводы, г</t>
  </si>
  <si>
    <t>Калорийность(ккал)</t>
  </si>
  <si>
    <t>Наименование показателей</t>
  </si>
  <si>
    <t>2-3 года норма</t>
  </si>
  <si>
    <t>2-3 года факт</t>
  </si>
  <si>
    <t>3-7 лет норма</t>
  </si>
  <si>
    <t>3-7 лет факт</t>
  </si>
  <si>
    <t xml:space="preserve">                    с 29.02 по 01.09.</t>
  </si>
  <si>
    <t>Дней в мес.</t>
  </si>
  <si>
    <t>День недели</t>
  </si>
  <si>
    <t>Норма</t>
  </si>
  <si>
    <t>Птица</t>
  </si>
  <si>
    <t>Рыба</t>
  </si>
  <si>
    <t>Колбаса</t>
  </si>
  <si>
    <t>Сметана</t>
  </si>
  <si>
    <t>Сыр</t>
  </si>
  <si>
    <t>М/р</t>
  </si>
  <si>
    <t>М/с</t>
  </si>
  <si>
    <t>Молоко</t>
  </si>
  <si>
    <t>Макароны</t>
  </si>
  <si>
    <t>Крупы</t>
  </si>
  <si>
    <t>Мука</t>
  </si>
  <si>
    <t>Дрожжи</t>
  </si>
  <si>
    <t>Яйцо</t>
  </si>
  <si>
    <t>Овощи</t>
  </si>
  <si>
    <t>Картофель</t>
  </si>
  <si>
    <t>Кофе</t>
  </si>
  <si>
    <t>Какао</t>
  </si>
  <si>
    <t>Сок</t>
  </si>
  <si>
    <t>Фрукты</t>
  </si>
  <si>
    <t>Кисель</t>
  </si>
  <si>
    <t>Код.изд.</t>
  </si>
  <si>
    <t>Хлеб</t>
  </si>
  <si>
    <t>Батон</t>
  </si>
  <si>
    <t>С/ф</t>
  </si>
  <si>
    <t>Хлеб пшеничный (батон)</t>
  </si>
  <si>
    <t xml:space="preserve">                              </t>
  </si>
  <si>
    <t>Мука картофельная (крахмал)</t>
  </si>
  <si>
    <t>-</t>
  </si>
  <si>
    <t>(в соответствии с СанПиН 2.4.1.3049-13)</t>
  </si>
  <si>
    <t xml:space="preserve"> Норма , г, мл, брутто</t>
  </si>
  <si>
    <t>Заведующий МБДОУ _______________________ З.А. Яровикова</t>
  </si>
  <si>
    <t>Мясо (бескостное)</t>
  </si>
  <si>
    <t>Мясо (на кости)</t>
  </si>
  <si>
    <t>Мясо на кости</t>
  </si>
  <si>
    <t>Мясо бескостное</t>
  </si>
  <si>
    <t>,,,,,,,,,,,,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</si>
</sst>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23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24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64" fontId="7" fillId="2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25" borderId="10" xfId="0" applyNumberFormat="1" applyFont="1" applyFill="1" applyBorder="1" applyAlignment="1">
      <alignment/>
    </xf>
    <xf numFmtId="164" fontId="8" fillId="25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8" fillId="25" borderId="10" xfId="0" applyFont="1" applyFill="1" applyBorder="1" applyAlignment="1">
      <alignment horizontal="center"/>
    </xf>
    <xf numFmtId="164" fontId="8" fillId="25" borderId="13" xfId="0" applyNumberFormat="1" applyFont="1" applyFill="1" applyBorder="1" applyAlignment="1">
      <alignment/>
    </xf>
    <xf numFmtId="164" fontId="8" fillId="25" borderId="12" xfId="0" applyNumberFormat="1" applyFont="1" applyFill="1" applyBorder="1" applyAlignment="1">
      <alignment/>
    </xf>
    <xf numFmtId="164" fontId="8" fillId="25" borderId="11" xfId="0" applyNumberFormat="1" applyFont="1" applyFill="1" applyBorder="1" applyAlignment="1">
      <alignment/>
    </xf>
    <xf numFmtId="164" fontId="8" fillId="25" borderId="14" xfId="0" applyNumberFormat="1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9" fillId="25" borderId="10" xfId="0" applyNumberFormat="1" applyFont="1" applyFill="1" applyBorder="1" applyAlignment="1">
      <alignment/>
    </xf>
    <xf numFmtId="9" fontId="8" fillId="25" borderId="10" xfId="55" applyFont="1" applyFill="1" applyBorder="1" applyAlignment="1">
      <alignment/>
    </xf>
    <xf numFmtId="164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164" fontId="8" fillId="25" borderId="15" xfId="0" applyNumberFormat="1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164" fontId="8" fillId="25" borderId="16" xfId="0" applyNumberFormat="1" applyFont="1" applyFill="1" applyBorder="1" applyAlignment="1">
      <alignment/>
    </xf>
    <xf numFmtId="164" fontId="8" fillId="25" borderId="17" xfId="0" applyNumberFormat="1" applyFont="1" applyFill="1" applyBorder="1" applyAlignment="1">
      <alignment/>
    </xf>
    <xf numFmtId="164" fontId="6" fillId="25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2">
      <selection activeCell="M15" sqref="M15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6.140625" style="0" customWidth="1"/>
    <col min="4" max="4" width="6.57421875" style="0" customWidth="1"/>
    <col min="5" max="5" width="8.8515625" style="0" customWidth="1"/>
    <col min="6" max="6" width="7.57421875" style="0" customWidth="1"/>
    <col min="7" max="8" width="6.00390625" style="0" customWidth="1"/>
    <col min="9" max="9" width="5.7109375" style="0" customWidth="1"/>
    <col min="10" max="10" width="6.00390625" style="0" customWidth="1"/>
    <col min="11" max="12" width="8.00390625" style="0" customWidth="1"/>
  </cols>
  <sheetData>
    <row r="1" spans="1:12" ht="16.5" customHeight="1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6.5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6.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3.5" customHeight="1">
      <c r="A4" s="60" t="s">
        <v>83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3.5" customHeight="1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" customHeight="1">
      <c r="A6" s="57" t="s">
        <v>5</v>
      </c>
      <c r="B6" s="57" t="s">
        <v>6</v>
      </c>
      <c r="C6" s="61" t="s">
        <v>11</v>
      </c>
      <c r="D6" s="61"/>
      <c r="E6" s="61"/>
      <c r="F6" s="61"/>
      <c r="G6" s="61"/>
      <c r="H6" s="61"/>
      <c r="I6" s="61"/>
      <c r="J6" s="61"/>
      <c r="K6" s="61"/>
      <c r="L6" s="61"/>
    </row>
    <row r="7" spans="1:12" ht="29.25" customHeight="1">
      <c r="A7" s="57"/>
      <c r="B7" s="57"/>
      <c r="C7" s="57" t="s">
        <v>84</v>
      </c>
      <c r="D7" s="57"/>
      <c r="E7" s="57" t="s">
        <v>7</v>
      </c>
      <c r="F7" s="57"/>
      <c r="G7" s="57" t="s">
        <v>8</v>
      </c>
      <c r="H7" s="57"/>
      <c r="I7" s="57" t="s">
        <v>9</v>
      </c>
      <c r="J7" s="57"/>
      <c r="K7" s="57" t="s">
        <v>10</v>
      </c>
      <c r="L7" s="57"/>
    </row>
    <row r="8" spans="1:12" ht="15">
      <c r="A8" s="57"/>
      <c r="B8" s="57"/>
      <c r="C8" s="1" t="s">
        <v>12</v>
      </c>
      <c r="D8" s="1" t="s">
        <v>13</v>
      </c>
      <c r="E8" s="1" t="s">
        <v>12</v>
      </c>
      <c r="F8" s="1" t="s">
        <v>13</v>
      </c>
      <c r="G8" s="1" t="s">
        <v>12</v>
      </c>
      <c r="H8" s="1" t="s">
        <v>13</v>
      </c>
      <c r="I8" s="1" t="s">
        <v>12</v>
      </c>
      <c r="J8" s="1" t="s">
        <v>13</v>
      </c>
      <c r="K8" s="1" t="s">
        <v>12</v>
      </c>
      <c r="L8" s="1" t="s">
        <v>13</v>
      </c>
    </row>
    <row r="9" spans="1:12" ht="15.75">
      <c r="A9" s="1">
        <v>1</v>
      </c>
      <c r="B9" s="2" t="s">
        <v>14</v>
      </c>
      <c r="C9" s="3">
        <v>293</v>
      </c>
      <c r="D9" s="3">
        <v>338</v>
      </c>
      <c r="E9" s="16">
        <f>Лист2!AA23</f>
        <v>0</v>
      </c>
      <c r="F9" s="8">
        <f>Лист2!AA22</f>
        <v>317.98333333333335</v>
      </c>
      <c r="G9" s="39"/>
      <c r="H9" s="39"/>
      <c r="I9" s="18"/>
      <c r="J9" s="18"/>
      <c r="K9" s="17">
        <f>(E9*100)/C9</f>
        <v>0</v>
      </c>
      <c r="L9" s="17">
        <f>(F9*100)/D9</f>
        <v>94.07790927021696</v>
      </c>
    </row>
    <row r="10" spans="1:12" ht="15.75">
      <c r="A10" s="1">
        <v>2</v>
      </c>
      <c r="B10" s="2" t="s">
        <v>15</v>
      </c>
      <c r="C10" s="3">
        <v>23</v>
      </c>
      <c r="D10" s="3">
        <v>30</v>
      </c>
      <c r="E10" s="16">
        <f>Лист2!AA13</f>
        <v>0</v>
      </c>
      <c r="F10" s="8">
        <f>Лист2!AA12</f>
        <v>28.900000000000002</v>
      </c>
      <c r="G10" s="39"/>
      <c r="H10" s="39"/>
      <c r="I10" s="18"/>
      <c r="J10" s="39"/>
      <c r="K10" s="17">
        <f>E10*100/C10</f>
        <v>0</v>
      </c>
      <c r="L10" s="17">
        <f>F10*100/D10</f>
        <v>96.33333333333333</v>
      </c>
    </row>
    <row r="11" spans="1:12" ht="15.75">
      <c r="A11" s="1">
        <v>3</v>
      </c>
      <c r="B11" s="2" t="s">
        <v>16</v>
      </c>
      <c r="C11" s="3">
        <v>7</v>
      </c>
      <c r="D11" s="3">
        <v>8</v>
      </c>
      <c r="E11" s="16">
        <f>Лист2!AA15</f>
        <v>0</v>
      </c>
      <c r="F11" s="8">
        <f>Лист2!AA14</f>
        <v>7.944444444444445</v>
      </c>
      <c r="G11" s="39"/>
      <c r="H11" s="39"/>
      <c r="I11" s="18"/>
      <c r="J11" s="18"/>
      <c r="K11" s="17">
        <f>E11*100/C11</f>
        <v>0</v>
      </c>
      <c r="L11" s="17">
        <f>F11*100/D11</f>
        <v>99.30555555555556</v>
      </c>
    </row>
    <row r="12" spans="1:12" ht="15.75">
      <c r="A12" s="1">
        <v>4</v>
      </c>
      <c r="B12" s="2" t="s">
        <v>17</v>
      </c>
      <c r="C12" s="3">
        <v>3</v>
      </c>
      <c r="D12" s="3">
        <v>5</v>
      </c>
      <c r="E12" s="16">
        <f>Лист2!AA17</f>
        <v>0</v>
      </c>
      <c r="F12" s="8">
        <f>Лист2!AA16</f>
        <v>4.933333333333333</v>
      </c>
      <c r="G12" s="39"/>
      <c r="H12" s="39"/>
      <c r="I12" s="39"/>
      <c r="J12" s="18"/>
      <c r="K12" s="17">
        <f>E12*100/C12</f>
        <v>0</v>
      </c>
      <c r="L12" s="17">
        <f aca="true" t="shared" si="0" ref="L12:L18">(F12*100)/D12</f>
        <v>98.66666666666666</v>
      </c>
    </row>
    <row r="13" spans="1:12" ht="15.75">
      <c r="A13" s="1">
        <v>5</v>
      </c>
      <c r="B13" s="2" t="s">
        <v>87</v>
      </c>
      <c r="C13" s="3">
        <v>51</v>
      </c>
      <c r="D13" s="3">
        <v>56</v>
      </c>
      <c r="E13" s="16">
        <f>Лист2!AA4</f>
        <v>0</v>
      </c>
      <c r="F13" s="8">
        <f>Лист2!AA3</f>
        <v>31.522222222222222</v>
      </c>
      <c r="G13" s="39"/>
      <c r="H13" s="18"/>
      <c r="I13" s="18"/>
      <c r="J13" s="39"/>
      <c r="K13" s="17">
        <f>(E13*100)/C13</f>
        <v>0</v>
      </c>
      <c r="L13" s="17">
        <f t="shared" si="0"/>
        <v>56.28968253968254</v>
      </c>
    </row>
    <row r="14" spans="1:12" ht="15.75">
      <c r="A14" s="1"/>
      <c r="B14" s="2" t="s">
        <v>86</v>
      </c>
      <c r="C14" s="3">
        <v>41</v>
      </c>
      <c r="D14" s="3">
        <v>45</v>
      </c>
      <c r="E14" s="16">
        <f>Лист2!AA6</f>
        <v>0</v>
      </c>
      <c r="F14" s="8">
        <f>Лист2!AA5</f>
        <v>22.166666666666668</v>
      </c>
      <c r="G14" s="39"/>
      <c r="H14" s="39"/>
      <c r="I14" s="39"/>
      <c r="J14" s="39"/>
      <c r="K14" s="17">
        <f>(E14*100)/C14</f>
        <v>0</v>
      </c>
      <c r="L14" s="17">
        <f>(F14*100)/D14</f>
        <v>49.25925925925927</v>
      </c>
    </row>
    <row r="15" spans="1:12" ht="15.75">
      <c r="A15" s="1">
        <v>6</v>
      </c>
      <c r="B15" s="2" t="s">
        <v>18</v>
      </c>
      <c r="C15" s="3">
        <v>17</v>
      </c>
      <c r="D15" s="3">
        <v>20</v>
      </c>
      <c r="E15" s="16">
        <f>Лист2!AA8</f>
        <v>0</v>
      </c>
      <c r="F15" s="8">
        <f>Лист2!AA7</f>
        <v>19</v>
      </c>
      <c r="G15" s="39"/>
      <c r="H15" s="39"/>
      <c r="I15" s="18"/>
      <c r="J15" s="18"/>
      <c r="K15" s="17">
        <f>(E15*100)/C15</f>
        <v>0</v>
      </c>
      <c r="L15" s="17">
        <f t="shared" si="0"/>
        <v>95</v>
      </c>
    </row>
    <row r="16" spans="1:12" ht="15.75">
      <c r="A16" s="1">
        <v>7</v>
      </c>
      <c r="B16" s="2" t="s">
        <v>19</v>
      </c>
      <c r="C16" s="3">
        <v>25.5</v>
      </c>
      <c r="D16" s="3">
        <v>29</v>
      </c>
      <c r="E16" s="16">
        <f>Лист2!AA10</f>
        <v>0</v>
      </c>
      <c r="F16" s="8">
        <f>Лист2!AA9</f>
        <v>29.627777777777776</v>
      </c>
      <c r="G16" s="39"/>
      <c r="H16" s="39"/>
      <c r="I16" s="18"/>
      <c r="J16" s="18"/>
      <c r="K16" s="17">
        <f>E16*100/C16</f>
        <v>0</v>
      </c>
      <c r="L16" s="17">
        <f t="shared" si="0"/>
        <v>102.16475095785441</v>
      </c>
    </row>
    <row r="17" spans="1:12" ht="15.75">
      <c r="A17" s="1">
        <v>8</v>
      </c>
      <c r="B17" s="2" t="s">
        <v>20</v>
      </c>
      <c r="C17" s="3" t="s">
        <v>82</v>
      </c>
      <c r="D17" s="3">
        <v>5</v>
      </c>
      <c r="E17" s="16" t="s">
        <v>82</v>
      </c>
      <c r="F17" s="8">
        <f>Лист2!AA11</f>
        <v>4.783333333333333</v>
      </c>
      <c r="G17" s="39"/>
      <c r="H17" s="39"/>
      <c r="I17" s="18"/>
      <c r="J17" s="18"/>
      <c r="K17" s="17" t="s">
        <v>82</v>
      </c>
      <c r="L17" s="17">
        <f t="shared" si="0"/>
        <v>95.66666666666666</v>
      </c>
    </row>
    <row r="18" spans="1:12" ht="15.75">
      <c r="A18" s="1">
        <v>9</v>
      </c>
      <c r="B18" s="2" t="s">
        <v>21</v>
      </c>
      <c r="C18" s="3">
        <v>16</v>
      </c>
      <c r="D18" s="3">
        <v>18</v>
      </c>
      <c r="E18" s="16">
        <f>Лист2!AA35</f>
        <v>0</v>
      </c>
      <c r="F18" s="8">
        <f>Лист2!AA34</f>
        <v>17.077777777777776</v>
      </c>
      <c r="G18" s="39"/>
      <c r="H18" s="39"/>
      <c r="I18" s="18"/>
      <c r="J18" s="18"/>
      <c r="K18" s="17">
        <f>(E18*100)/C18</f>
        <v>0</v>
      </c>
      <c r="L18" s="17">
        <f t="shared" si="0"/>
        <v>94.87654320987653</v>
      </c>
    </row>
    <row r="19" spans="1:12" ht="15.75">
      <c r="A19" s="1">
        <v>10</v>
      </c>
      <c r="B19" s="2" t="s">
        <v>22</v>
      </c>
      <c r="C19" s="3">
        <v>120</v>
      </c>
      <c r="D19" s="3">
        <v>140</v>
      </c>
      <c r="E19" s="16"/>
      <c r="F19" s="8"/>
      <c r="G19" s="18"/>
      <c r="H19" s="18"/>
      <c r="I19" s="18"/>
      <c r="J19" s="18"/>
      <c r="K19" s="17"/>
      <c r="L19" s="17"/>
    </row>
    <row r="20" spans="1:12" ht="15.75">
      <c r="A20" s="1"/>
      <c r="B20" s="2" t="s">
        <v>23</v>
      </c>
      <c r="C20" s="3">
        <v>129</v>
      </c>
      <c r="D20" s="3">
        <v>150</v>
      </c>
      <c r="E20" s="8">
        <f>Лист2!AA39</f>
        <v>0</v>
      </c>
      <c r="F20" s="8">
        <f>Лист2!AA38</f>
        <v>155.83333333333334</v>
      </c>
      <c r="G20" s="18"/>
      <c r="H20" s="18"/>
      <c r="I20" s="18"/>
      <c r="J20" s="18"/>
      <c r="K20" s="17">
        <f>(E20*100)/C20</f>
        <v>0</v>
      </c>
      <c r="L20" s="17">
        <f>(F20*100)/D20</f>
        <v>103.8888888888889</v>
      </c>
    </row>
    <row r="21" spans="1:12" ht="15.75">
      <c r="A21" s="1"/>
      <c r="B21" s="2" t="s">
        <v>24</v>
      </c>
      <c r="C21" s="3">
        <v>139</v>
      </c>
      <c r="D21" s="3">
        <v>155</v>
      </c>
      <c r="E21" s="16"/>
      <c r="F21" s="8"/>
      <c r="G21" s="18"/>
      <c r="H21" s="18"/>
      <c r="I21" s="18"/>
      <c r="J21" s="18"/>
      <c r="K21" s="17"/>
      <c r="L21" s="17"/>
    </row>
    <row r="22" spans="1:12" ht="13.5" customHeight="1">
      <c r="A22" s="1"/>
      <c r="B22" s="2" t="s">
        <v>51</v>
      </c>
      <c r="C22" s="3">
        <v>150</v>
      </c>
      <c r="D22" s="3">
        <v>176</v>
      </c>
      <c r="E22" s="8"/>
      <c r="F22" s="8"/>
      <c r="G22" s="39"/>
      <c r="H22" s="39"/>
      <c r="I22" s="18"/>
      <c r="J22" s="39"/>
      <c r="K22" s="17"/>
      <c r="L22" s="17"/>
    </row>
    <row r="23" spans="1:12" ht="15.75">
      <c r="A23" s="1">
        <v>11</v>
      </c>
      <c r="B23" s="2" t="s">
        <v>25</v>
      </c>
      <c r="C23" s="3">
        <v>192</v>
      </c>
      <c r="D23" s="3">
        <v>244</v>
      </c>
      <c r="E23" s="16">
        <f>Лист2!AA37</f>
        <v>0</v>
      </c>
      <c r="F23" s="8">
        <f>Лист2!AA36</f>
        <v>234.90555555555557</v>
      </c>
      <c r="G23" s="39"/>
      <c r="H23" s="39"/>
      <c r="I23" s="18"/>
      <c r="J23" s="18"/>
      <c r="K23" s="17">
        <f>(E23*100)/C23</f>
        <v>0</v>
      </c>
      <c r="L23" s="17">
        <f>(F23*100)/D23</f>
        <v>96.27276867030965</v>
      </c>
    </row>
    <row r="24" spans="1:12" ht="15.75">
      <c r="A24" s="1">
        <v>12</v>
      </c>
      <c r="B24" s="4" t="s">
        <v>26</v>
      </c>
      <c r="C24" s="3">
        <v>81</v>
      </c>
      <c r="D24" s="3">
        <v>85.5</v>
      </c>
      <c r="E24" s="16">
        <f>Лист2!AA49</f>
        <v>0</v>
      </c>
      <c r="F24" s="8">
        <f>Лист2!AA48</f>
        <v>81.36666666666667</v>
      </c>
      <c r="G24" s="39"/>
      <c r="H24" s="39"/>
      <c r="I24" s="18"/>
      <c r="J24" s="18"/>
      <c r="K24" s="17">
        <f>E24*100/C24</f>
        <v>0</v>
      </c>
      <c r="L24" s="17">
        <f>F24*100/D24</f>
        <v>95.16569200779729</v>
      </c>
    </row>
    <row r="25" spans="1:12" ht="15.75">
      <c r="A25" s="1">
        <v>13</v>
      </c>
      <c r="B25" s="2" t="s">
        <v>27</v>
      </c>
      <c r="C25" s="3">
        <v>7</v>
      </c>
      <c r="D25" s="3">
        <v>8</v>
      </c>
      <c r="E25" s="16">
        <f>Лист2!AA59</f>
        <v>0</v>
      </c>
      <c r="F25" s="8">
        <f>Лист2!AA58</f>
        <v>8.166666666666666</v>
      </c>
      <c r="G25" s="39"/>
      <c r="H25" s="39"/>
      <c r="I25" s="39"/>
      <c r="J25" s="39"/>
      <c r="K25" s="17">
        <f aca="true" t="shared" si="1" ref="K25:L27">(E25*100)/C25</f>
        <v>0</v>
      </c>
      <c r="L25" s="17">
        <f t="shared" si="1"/>
        <v>102.08333333333333</v>
      </c>
    </row>
    <row r="26" spans="1:12" ht="15.75">
      <c r="A26" s="1">
        <v>14</v>
      </c>
      <c r="B26" s="2" t="s">
        <v>28</v>
      </c>
      <c r="C26" s="3">
        <v>75</v>
      </c>
      <c r="D26" s="3">
        <v>75</v>
      </c>
      <c r="E26" s="16">
        <f>Лист2!AA47</f>
        <v>0</v>
      </c>
      <c r="F26" s="8">
        <f>Лист2!AA46</f>
        <v>71.77777777777777</v>
      </c>
      <c r="G26" s="18"/>
      <c r="H26" s="18"/>
      <c r="I26" s="39"/>
      <c r="J26" s="39"/>
      <c r="K26" s="17">
        <f t="shared" si="1"/>
        <v>0</v>
      </c>
      <c r="L26" s="17">
        <f t="shared" si="1"/>
        <v>95.7037037037037</v>
      </c>
    </row>
    <row r="27" spans="1:12" ht="15.75">
      <c r="A27" s="1">
        <v>15</v>
      </c>
      <c r="B27" s="2" t="s">
        <v>29</v>
      </c>
      <c r="C27" s="3">
        <v>30</v>
      </c>
      <c r="D27" s="3">
        <v>37.5</v>
      </c>
      <c r="E27" s="41">
        <f>Лист2!AA55</f>
        <v>0</v>
      </c>
      <c r="F27" s="8">
        <f>Лист2!AA54</f>
        <v>38.68333333333333</v>
      </c>
      <c r="G27" s="39"/>
      <c r="H27" s="39"/>
      <c r="I27" s="30"/>
      <c r="J27" s="30"/>
      <c r="K27" s="17">
        <f t="shared" si="1"/>
        <v>0</v>
      </c>
      <c r="L27" s="17">
        <f t="shared" si="1"/>
        <v>103.15555555555555</v>
      </c>
    </row>
    <row r="28" spans="1:12" ht="15.75">
      <c r="A28" s="1">
        <v>16</v>
      </c>
      <c r="B28" s="2" t="s">
        <v>79</v>
      </c>
      <c r="C28" s="3">
        <v>45</v>
      </c>
      <c r="D28" s="3">
        <v>60</v>
      </c>
      <c r="E28" s="27">
        <f>Лист2!AA57</f>
        <v>0</v>
      </c>
      <c r="F28" s="24">
        <f>Лист2!AA56</f>
        <v>60.08888888888888</v>
      </c>
      <c r="G28" s="39"/>
      <c r="H28" s="39"/>
      <c r="I28" s="18"/>
      <c r="J28" s="18"/>
      <c r="K28" s="17">
        <f>E28*100/C28</f>
        <v>0</v>
      </c>
      <c r="L28" s="17">
        <f aca="true" t="shared" si="2" ref="L28:L33">(F28*100)/D28</f>
        <v>100.14814814814812</v>
      </c>
    </row>
    <row r="29" spans="1:12" ht="15.75">
      <c r="A29" s="1">
        <v>17</v>
      </c>
      <c r="B29" s="2" t="s">
        <v>30</v>
      </c>
      <c r="C29" s="3">
        <v>22.5</v>
      </c>
      <c r="D29" s="3">
        <v>32</v>
      </c>
      <c r="E29" s="25">
        <f>Лист2!AA27</f>
        <v>0</v>
      </c>
      <c r="F29" s="24">
        <f>Лист2!AA26</f>
        <v>32.82222222222222</v>
      </c>
      <c r="G29" s="39"/>
      <c r="H29" s="39"/>
      <c r="I29" s="18"/>
      <c r="J29" s="39"/>
      <c r="K29" s="17">
        <f>(E29*100)/C29</f>
        <v>0</v>
      </c>
      <c r="L29" s="17">
        <f t="shared" si="2"/>
        <v>102.56944444444444</v>
      </c>
    </row>
    <row r="30" spans="1:12" ht="14.25" customHeight="1">
      <c r="A30" s="1">
        <v>18</v>
      </c>
      <c r="B30" s="2" t="s">
        <v>31</v>
      </c>
      <c r="C30" s="3">
        <v>6</v>
      </c>
      <c r="D30" s="3">
        <v>9</v>
      </c>
      <c r="E30" s="25">
        <f>Лист2!AA25</f>
        <v>0</v>
      </c>
      <c r="F30" s="24">
        <f>Лист2!AA24</f>
        <v>8.277777777777779</v>
      </c>
      <c r="G30" s="39"/>
      <c r="H30" s="39"/>
      <c r="I30" s="39"/>
      <c r="J30" s="39"/>
      <c r="K30" s="17">
        <f>(E30*100)/C30</f>
        <v>0</v>
      </c>
      <c r="L30" s="17">
        <f t="shared" si="2"/>
        <v>91.97530864197532</v>
      </c>
    </row>
    <row r="31" spans="1:12" ht="15.75">
      <c r="A31" s="1">
        <v>19</v>
      </c>
      <c r="B31" s="2" t="s">
        <v>32</v>
      </c>
      <c r="C31" s="3">
        <v>19</v>
      </c>
      <c r="D31" s="3">
        <v>22</v>
      </c>
      <c r="E31" s="25">
        <f>Лист2!AA31</f>
        <v>0</v>
      </c>
      <c r="F31" s="24">
        <f>Лист2!AA30</f>
        <v>20.816666666666663</v>
      </c>
      <c r="G31" s="39"/>
      <c r="H31" s="39"/>
      <c r="I31" s="18"/>
      <c r="J31" s="39"/>
      <c r="K31" s="17">
        <f>E31*100/C31</f>
        <v>0</v>
      </c>
      <c r="L31" s="17">
        <f t="shared" si="2"/>
        <v>94.6212121212121</v>
      </c>
    </row>
    <row r="32" spans="1:12" ht="24" customHeight="1">
      <c r="A32" s="1">
        <v>20</v>
      </c>
      <c r="B32" s="2" t="s">
        <v>81</v>
      </c>
      <c r="C32" s="3">
        <v>2</v>
      </c>
      <c r="D32" s="3">
        <v>2</v>
      </c>
      <c r="E32" s="26">
        <v>2</v>
      </c>
      <c r="F32" s="26">
        <v>2</v>
      </c>
      <c r="G32" s="39"/>
      <c r="H32" s="39"/>
      <c r="I32" s="18"/>
      <c r="J32" s="39"/>
      <c r="K32" s="17">
        <f>E32*100/C32</f>
        <v>100</v>
      </c>
      <c r="L32" s="17">
        <f t="shared" si="2"/>
        <v>100</v>
      </c>
    </row>
    <row r="33" spans="1:12" ht="24" customHeight="1">
      <c r="A33" s="1">
        <v>21</v>
      </c>
      <c r="B33" s="7" t="s">
        <v>33</v>
      </c>
      <c r="C33" s="3">
        <v>13.5</v>
      </c>
      <c r="D33" s="3">
        <v>16</v>
      </c>
      <c r="E33" s="25">
        <f>Лист2!AA21</f>
        <v>0</v>
      </c>
      <c r="F33" s="24">
        <f>Лист2!AA20</f>
        <v>15.955555555555557</v>
      </c>
      <c r="G33" s="39"/>
      <c r="H33" s="39"/>
      <c r="I33" s="18"/>
      <c r="J33" s="18"/>
      <c r="K33" s="17">
        <f>(E33*100)/C33</f>
        <v>0</v>
      </c>
      <c r="L33" s="17">
        <f t="shared" si="2"/>
        <v>99.72222222222223</v>
      </c>
    </row>
    <row r="34" spans="1:12" ht="15.75">
      <c r="A34" s="1">
        <v>22</v>
      </c>
      <c r="B34" s="2" t="s">
        <v>34</v>
      </c>
      <c r="C34" s="3">
        <v>7</v>
      </c>
      <c r="D34" s="3">
        <v>8.3</v>
      </c>
      <c r="E34" s="25">
        <f>Лист2!AA19</f>
        <v>0</v>
      </c>
      <c r="F34" s="24">
        <f>Лист2!AA18</f>
        <v>8.555555555555555</v>
      </c>
      <c r="G34" s="39"/>
      <c r="H34" s="39" t="s">
        <v>90</v>
      </c>
      <c r="I34" s="18"/>
      <c r="J34" s="30"/>
      <c r="K34" s="17">
        <f>(E34*100)/C34</f>
        <v>0</v>
      </c>
      <c r="L34" s="17">
        <f>F34*100/D34</f>
        <v>103.07898259705487</v>
      </c>
    </row>
    <row r="35" spans="1:12" ht="15.75">
      <c r="A35" s="1">
        <v>23</v>
      </c>
      <c r="B35" s="2" t="s">
        <v>35</v>
      </c>
      <c r="C35" s="3">
        <v>5</v>
      </c>
      <c r="D35" s="3">
        <v>15</v>
      </c>
      <c r="E35" s="25">
        <f>Лист2!AA53</f>
        <v>0</v>
      </c>
      <c r="F35" s="24">
        <f>Лист2!AA52</f>
        <v>14.394444444444446</v>
      </c>
      <c r="G35" s="39"/>
      <c r="H35" s="39"/>
      <c r="I35" s="39"/>
      <c r="J35" s="18"/>
      <c r="K35" s="17">
        <f>(E35*100)/C35</f>
        <v>0</v>
      </c>
      <c r="L35" s="17">
        <f>(F35*100)/D35</f>
        <v>95.96296296296298</v>
      </c>
    </row>
    <row r="36" spans="1:12" ht="15.75">
      <c r="A36" s="1">
        <v>24</v>
      </c>
      <c r="B36" s="2" t="s">
        <v>36</v>
      </c>
      <c r="C36" s="3">
        <v>0.4</v>
      </c>
      <c r="D36" s="3">
        <v>0.45</v>
      </c>
      <c r="E36" s="25">
        <f>Лист2!AA43</f>
        <v>0</v>
      </c>
      <c r="F36" s="24">
        <f>Лист2!AA42</f>
        <v>0.21666666666666662</v>
      </c>
      <c r="G36" s="39"/>
      <c r="H36" s="39"/>
      <c r="I36" s="30"/>
      <c r="J36" s="30"/>
      <c r="K36" s="17">
        <f>E36*100/C36</f>
        <v>0</v>
      </c>
      <c r="L36" s="17">
        <f>F36*100/D36</f>
        <v>48.14814814814813</v>
      </c>
    </row>
    <row r="37" spans="1:12" ht="15.75">
      <c r="A37" s="1">
        <v>25</v>
      </c>
      <c r="B37" s="2" t="s">
        <v>37</v>
      </c>
      <c r="C37" s="3">
        <v>0.4</v>
      </c>
      <c r="D37" s="3">
        <v>0.45</v>
      </c>
      <c r="E37" s="16">
        <f>Лист2!AA45</f>
        <v>0</v>
      </c>
      <c r="F37" s="8">
        <f>Лист2!AA44</f>
        <v>0.4444444444444444</v>
      </c>
      <c r="G37" s="39"/>
      <c r="H37" s="39"/>
      <c r="I37" s="30"/>
      <c r="J37" s="40"/>
      <c r="K37" s="17">
        <f aca="true" t="shared" si="3" ref="K37:L41">(E37*100)/C37</f>
        <v>0</v>
      </c>
      <c r="L37" s="17">
        <f>(F37*100)/D37</f>
        <v>98.76543209876543</v>
      </c>
    </row>
    <row r="38" spans="1:12" ht="33" customHeight="1">
      <c r="A38" s="1">
        <v>26</v>
      </c>
      <c r="B38" s="2" t="s">
        <v>38</v>
      </c>
      <c r="C38" s="12">
        <v>0.75</v>
      </c>
      <c r="D38" s="12">
        <v>0.9</v>
      </c>
      <c r="E38" s="16">
        <f>Лист2!AA41</f>
        <v>0</v>
      </c>
      <c r="F38" s="8">
        <f>Лист2!AA40</f>
        <v>0.8722222222222222</v>
      </c>
      <c r="G38" s="39"/>
      <c r="H38" s="39"/>
      <c r="I38" s="30"/>
      <c r="J38" s="39"/>
      <c r="K38" s="17">
        <f t="shared" si="3"/>
        <v>0</v>
      </c>
      <c r="L38" s="17">
        <f t="shared" si="3"/>
        <v>96.91358024691358</v>
      </c>
    </row>
    <row r="39" spans="1:12" ht="15.75">
      <c r="A39" s="1">
        <v>27</v>
      </c>
      <c r="B39" s="2" t="s">
        <v>39</v>
      </c>
      <c r="C39" s="3">
        <v>0.3</v>
      </c>
      <c r="D39" s="3">
        <v>0.4</v>
      </c>
      <c r="E39" s="16">
        <f>Лист2!AA33</f>
        <v>0</v>
      </c>
      <c r="F39" s="8">
        <f>Лист2!AA32</f>
        <v>0.4</v>
      </c>
      <c r="G39" s="39"/>
      <c r="H39" s="39"/>
      <c r="I39" s="30"/>
      <c r="J39" s="30"/>
      <c r="K39" s="17">
        <f t="shared" si="3"/>
        <v>0</v>
      </c>
      <c r="L39" s="17">
        <f t="shared" si="3"/>
        <v>100</v>
      </c>
    </row>
    <row r="40" spans="1:12" ht="15.75">
      <c r="A40" s="1">
        <v>28</v>
      </c>
      <c r="B40" s="2" t="s">
        <v>40</v>
      </c>
      <c r="C40" s="3">
        <v>28</v>
      </c>
      <c r="D40" s="3">
        <v>35</v>
      </c>
      <c r="E40" s="16">
        <f>Лист2!AA29</f>
        <v>0</v>
      </c>
      <c r="F40" s="8">
        <f>Лист2!AA28</f>
        <v>36.37222222222222</v>
      </c>
      <c r="G40" s="39"/>
      <c r="H40" s="18"/>
      <c r="I40" s="18"/>
      <c r="J40" s="39"/>
      <c r="K40" s="21">
        <f>(E40*100)/C40</f>
        <v>0</v>
      </c>
      <c r="L40" s="17">
        <f t="shared" si="3"/>
        <v>103.92063492063492</v>
      </c>
    </row>
    <row r="41" spans="1:12" ht="15.75">
      <c r="A41" s="1">
        <v>29</v>
      </c>
      <c r="B41" s="2" t="s">
        <v>41</v>
      </c>
      <c r="C41" s="3">
        <v>3</v>
      </c>
      <c r="D41" s="3">
        <v>4.5</v>
      </c>
      <c r="E41" s="16">
        <v>3</v>
      </c>
      <c r="F41" s="8">
        <v>4.5</v>
      </c>
      <c r="G41" s="39"/>
      <c r="H41" s="39"/>
      <c r="I41" s="39"/>
      <c r="J41" s="39"/>
      <c r="K41" s="17">
        <f t="shared" si="3"/>
        <v>100</v>
      </c>
      <c r="L41" s="17">
        <f t="shared" si="3"/>
        <v>100</v>
      </c>
    </row>
    <row r="42" ht="15" customHeight="1"/>
    <row r="43" ht="16.5" customHeight="1"/>
    <row r="44" spans="2:10" ht="21.75" customHeight="1">
      <c r="B44" s="5" t="s">
        <v>46</v>
      </c>
      <c r="C44" s="20" t="s">
        <v>47</v>
      </c>
      <c r="D44" s="19"/>
      <c r="E44" s="20" t="s">
        <v>48</v>
      </c>
      <c r="F44" s="19"/>
      <c r="G44" s="20" t="s">
        <v>49</v>
      </c>
      <c r="H44" s="19"/>
      <c r="I44" s="20" t="s">
        <v>50</v>
      </c>
      <c r="J44" s="19"/>
    </row>
    <row r="45" spans="2:10" ht="13.5" customHeight="1">
      <c r="B45" s="6" t="s">
        <v>42</v>
      </c>
      <c r="C45" s="55">
        <v>31.5</v>
      </c>
      <c r="D45" s="56"/>
      <c r="E45" s="55">
        <v>40</v>
      </c>
      <c r="F45" s="56"/>
      <c r="G45" s="55">
        <v>40.5</v>
      </c>
      <c r="H45" s="56"/>
      <c r="I45" s="55">
        <v>52</v>
      </c>
      <c r="J45" s="56"/>
    </row>
    <row r="46" spans="2:10" ht="13.5" customHeight="1">
      <c r="B46" s="6" t="s">
        <v>43</v>
      </c>
      <c r="C46" s="55">
        <v>35</v>
      </c>
      <c r="D46" s="56"/>
      <c r="E46" s="55">
        <v>38</v>
      </c>
      <c r="F46" s="56"/>
      <c r="G46" s="55">
        <v>45</v>
      </c>
      <c r="H46" s="56"/>
      <c r="I46" s="55">
        <v>49</v>
      </c>
      <c r="J46" s="56"/>
    </row>
    <row r="47" spans="2:10" ht="12.75" customHeight="1">
      <c r="B47" s="6" t="s">
        <v>44</v>
      </c>
      <c r="C47" s="55">
        <v>152</v>
      </c>
      <c r="D47" s="56"/>
      <c r="E47" s="55">
        <v>144</v>
      </c>
      <c r="F47" s="56"/>
      <c r="G47" s="55">
        <v>196</v>
      </c>
      <c r="H47" s="56"/>
      <c r="I47" s="55">
        <v>187</v>
      </c>
      <c r="J47" s="56"/>
    </row>
    <row r="48" spans="2:10" ht="15.75" customHeight="1">
      <c r="B48" s="6" t="s">
        <v>45</v>
      </c>
      <c r="C48" s="55">
        <v>1050</v>
      </c>
      <c r="D48" s="56"/>
      <c r="E48" s="55">
        <v>1011</v>
      </c>
      <c r="F48" s="56"/>
      <c r="G48" s="55">
        <v>1350</v>
      </c>
      <c r="H48" s="56"/>
      <c r="I48" s="55">
        <v>1291</v>
      </c>
      <c r="J48" s="56"/>
    </row>
    <row r="50" spans="2:12" ht="16.5">
      <c r="B50" s="54" t="s">
        <v>85</v>
      </c>
      <c r="C50" s="54"/>
      <c r="D50" s="54"/>
      <c r="E50" s="54"/>
      <c r="F50" s="54"/>
      <c r="G50" s="54"/>
      <c r="H50" s="54"/>
      <c r="I50" s="54"/>
      <c r="J50" s="54"/>
      <c r="K50" s="54"/>
      <c r="L50" t="s">
        <v>80</v>
      </c>
    </row>
  </sheetData>
  <sheetProtection/>
  <mergeCells count="30">
    <mergeCell ref="A6:A8"/>
    <mergeCell ref="K7:L7"/>
    <mergeCell ref="E7:F7"/>
    <mergeCell ref="A1:L1"/>
    <mergeCell ref="A2:L2"/>
    <mergeCell ref="A3:L3"/>
    <mergeCell ref="A5:L5"/>
    <mergeCell ref="A4:L4"/>
    <mergeCell ref="C6:L6"/>
    <mergeCell ref="E45:F45"/>
    <mergeCell ref="B6:B8"/>
    <mergeCell ref="C46:D46"/>
    <mergeCell ref="C45:D45"/>
    <mergeCell ref="C7:D7"/>
    <mergeCell ref="E46:F46"/>
    <mergeCell ref="I46:J46"/>
    <mergeCell ref="G7:H7"/>
    <mergeCell ref="I7:J7"/>
    <mergeCell ref="G45:H45"/>
    <mergeCell ref="I45:J45"/>
    <mergeCell ref="G46:H46"/>
    <mergeCell ref="B50:K50"/>
    <mergeCell ref="G47:H47"/>
    <mergeCell ref="G48:H48"/>
    <mergeCell ref="C47:D47"/>
    <mergeCell ref="C48:D48"/>
    <mergeCell ref="E48:F48"/>
    <mergeCell ref="I47:J47"/>
    <mergeCell ref="E47:F47"/>
    <mergeCell ref="I48:J48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840"/>
  <sheetViews>
    <sheetView zoomScalePageLayoutView="0" workbookViewId="0" topLeftCell="A34">
      <selection activeCell="T53" sqref="T53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5.28125" style="0" customWidth="1"/>
    <col min="4" max="4" width="6.421875" style="0" customWidth="1"/>
    <col min="5" max="5" width="6.28125" style="0" customWidth="1"/>
    <col min="6" max="6" width="6.421875" style="0" customWidth="1"/>
    <col min="7" max="7" width="5.7109375" style="0" customWidth="1"/>
    <col min="8" max="8" width="5.140625" style="0" customWidth="1"/>
    <col min="9" max="9" width="5.7109375" style="0" customWidth="1"/>
    <col min="10" max="10" width="5.421875" style="0" customWidth="1"/>
    <col min="11" max="11" width="5.28125" style="0" customWidth="1"/>
    <col min="12" max="12" width="5.421875" style="0" customWidth="1"/>
    <col min="13" max="13" width="5.57421875" style="0" customWidth="1"/>
    <col min="14" max="17" width="5.28125" style="0" customWidth="1"/>
    <col min="18" max="18" width="6.28125" style="0" customWidth="1"/>
    <col min="19" max="19" width="5.28125" style="0" customWidth="1"/>
    <col min="20" max="21" width="5.421875" style="0" customWidth="1"/>
    <col min="22" max="22" width="5.28125" style="0" customWidth="1"/>
    <col min="23" max="23" width="5.421875" style="0" customWidth="1"/>
    <col min="24" max="24" width="5.28125" style="0" customWidth="1"/>
    <col min="25" max="25" width="5.421875" style="0" customWidth="1"/>
    <col min="26" max="26" width="6.28125" style="0" customWidth="1"/>
    <col min="27" max="27" width="10.28125" style="0" customWidth="1"/>
    <col min="28" max="28" width="4.00390625" style="0" customWidth="1"/>
    <col min="29" max="29" width="5.57421875" style="0" customWidth="1"/>
  </cols>
  <sheetData>
    <row r="1" spans="1:31" ht="15">
      <c r="A1" t="s">
        <v>52</v>
      </c>
      <c r="C1" s="62" t="s">
        <v>53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27" ht="15">
      <c r="A2" s="9" t="s">
        <v>54</v>
      </c>
      <c r="C2" s="31">
        <v>5</v>
      </c>
      <c r="D2" s="52">
        <v>6</v>
      </c>
      <c r="E2" s="53">
        <v>7</v>
      </c>
      <c r="F2" s="53">
        <v>10</v>
      </c>
      <c r="G2" s="28">
        <v>11</v>
      </c>
      <c r="H2" s="28">
        <v>12</v>
      </c>
      <c r="I2" s="28">
        <v>13</v>
      </c>
      <c r="J2" s="53">
        <v>14</v>
      </c>
      <c r="K2" s="29">
        <v>17</v>
      </c>
      <c r="L2" s="29">
        <v>18</v>
      </c>
      <c r="M2" s="29">
        <v>19</v>
      </c>
      <c r="N2" s="29">
        <v>20</v>
      </c>
      <c r="O2" s="29">
        <v>21</v>
      </c>
      <c r="P2" s="29">
        <v>24</v>
      </c>
      <c r="Q2" s="29">
        <v>25</v>
      </c>
      <c r="R2" s="29">
        <v>26</v>
      </c>
      <c r="S2" s="29">
        <v>27</v>
      </c>
      <c r="T2" s="29">
        <v>28</v>
      </c>
      <c r="U2" s="29"/>
      <c r="V2" s="29"/>
      <c r="W2" s="29"/>
      <c r="X2" s="29"/>
      <c r="Y2" s="50"/>
      <c r="Z2" s="47"/>
      <c r="AA2" s="22">
        <v>18</v>
      </c>
    </row>
    <row r="3" spans="1:27" ht="15">
      <c r="A3" s="10">
        <v>56</v>
      </c>
      <c r="B3" t="s">
        <v>88</v>
      </c>
      <c r="C3" s="31"/>
      <c r="D3" s="36"/>
      <c r="E3" s="28">
        <v>110</v>
      </c>
      <c r="F3" s="28"/>
      <c r="G3" s="28">
        <v>80.5</v>
      </c>
      <c r="H3" s="28"/>
      <c r="I3" s="28"/>
      <c r="J3" s="28"/>
      <c r="K3" s="29"/>
      <c r="L3" s="29">
        <v>118</v>
      </c>
      <c r="M3" s="29"/>
      <c r="N3" s="29"/>
      <c r="O3" s="29">
        <v>129.9</v>
      </c>
      <c r="P3" s="29"/>
      <c r="Q3" s="29">
        <v>129</v>
      </c>
      <c r="R3" s="29"/>
      <c r="S3" s="29"/>
      <c r="T3" s="29"/>
      <c r="U3" s="29"/>
      <c r="V3" s="29"/>
      <c r="W3" s="29"/>
      <c r="X3" s="29"/>
      <c r="Y3" s="51"/>
      <c r="Z3" s="47">
        <f aca="true" t="shared" si="0" ref="Z3:Z59">SUM(C3:Y3)</f>
        <v>567.4</v>
      </c>
      <c r="AA3" s="23">
        <f>Z3/18</f>
        <v>31.522222222222222</v>
      </c>
    </row>
    <row r="4" spans="1:253" s="13" customFormat="1" ht="15">
      <c r="A4" s="14">
        <v>51</v>
      </c>
      <c r="B4" s="15"/>
      <c r="C4" s="31"/>
      <c r="D4" s="36"/>
      <c r="E4" s="28"/>
      <c r="F4" s="28"/>
      <c r="G4" s="28"/>
      <c r="H4" s="28"/>
      <c r="I4" s="28"/>
      <c r="J4" s="28"/>
      <c r="K4" s="29"/>
      <c r="L4" s="29"/>
      <c r="M4" s="29"/>
      <c r="N4" s="29"/>
      <c r="O4" s="29"/>
      <c r="P4" s="29"/>
      <c r="Q4" s="32"/>
      <c r="R4" s="32"/>
      <c r="S4" s="29"/>
      <c r="T4" s="29"/>
      <c r="U4" s="29"/>
      <c r="V4" s="29"/>
      <c r="W4" s="29"/>
      <c r="X4" s="29"/>
      <c r="Y4" s="51"/>
      <c r="Z4" s="47">
        <f t="shared" si="0"/>
        <v>0</v>
      </c>
      <c r="AA4" s="23">
        <f aca="true" t="shared" si="1" ref="AA4:AA59">Z4/18</f>
        <v>0</v>
      </c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3" customFormat="1" ht="15">
      <c r="A5" s="14">
        <v>45</v>
      </c>
      <c r="B5" s="15" t="s">
        <v>89</v>
      </c>
      <c r="C5" s="43">
        <v>81</v>
      </c>
      <c r="D5" s="36"/>
      <c r="E5" s="28"/>
      <c r="F5" s="28">
        <v>67</v>
      </c>
      <c r="G5" s="28"/>
      <c r="H5" s="28"/>
      <c r="I5" s="28"/>
      <c r="J5" s="28">
        <v>59</v>
      </c>
      <c r="K5" s="29">
        <v>74</v>
      </c>
      <c r="L5" s="29"/>
      <c r="M5" s="29"/>
      <c r="N5" s="29"/>
      <c r="O5" s="29"/>
      <c r="P5" s="33">
        <v>71</v>
      </c>
      <c r="Q5" s="32"/>
      <c r="R5" s="42"/>
      <c r="S5" s="34"/>
      <c r="T5" s="29">
        <v>47</v>
      </c>
      <c r="U5" s="29"/>
      <c r="V5" s="29"/>
      <c r="W5" s="29"/>
      <c r="X5" s="29"/>
      <c r="Y5" s="51"/>
      <c r="Z5" s="47">
        <f t="shared" si="0"/>
        <v>399</v>
      </c>
      <c r="AA5" s="23">
        <f t="shared" si="1"/>
        <v>22.166666666666668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3" customFormat="1" ht="15">
      <c r="A6" s="14">
        <v>41</v>
      </c>
      <c r="B6" s="15"/>
      <c r="C6" s="43"/>
      <c r="D6" s="36"/>
      <c r="E6" s="28"/>
      <c r="F6" s="28"/>
      <c r="G6" s="28"/>
      <c r="H6" s="28"/>
      <c r="I6" s="28"/>
      <c r="J6" s="28"/>
      <c r="K6" s="29"/>
      <c r="L6" s="29"/>
      <c r="M6" s="29"/>
      <c r="N6" s="29"/>
      <c r="O6" s="29"/>
      <c r="P6" s="33"/>
      <c r="Q6" s="32"/>
      <c r="R6" s="42"/>
      <c r="S6" s="34"/>
      <c r="T6" s="29"/>
      <c r="U6" s="29"/>
      <c r="V6" s="29"/>
      <c r="W6" s="29"/>
      <c r="X6" s="29"/>
      <c r="Y6" s="51"/>
      <c r="Z6" s="47">
        <f t="shared" si="0"/>
        <v>0</v>
      </c>
      <c r="AA6" s="23">
        <f t="shared" si="1"/>
        <v>0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7" ht="15">
      <c r="A7" s="10">
        <v>20</v>
      </c>
      <c r="B7" t="s">
        <v>55</v>
      </c>
      <c r="C7" s="43"/>
      <c r="D7" s="36"/>
      <c r="E7" s="28"/>
      <c r="F7" s="28"/>
      <c r="G7" s="28"/>
      <c r="H7" s="28">
        <v>116</v>
      </c>
      <c r="I7" s="28"/>
      <c r="J7" s="28"/>
      <c r="K7" s="29"/>
      <c r="L7" s="29"/>
      <c r="M7" s="29">
        <v>126</v>
      </c>
      <c r="N7" s="29"/>
      <c r="O7" s="29"/>
      <c r="P7" s="33"/>
      <c r="Q7" s="29"/>
      <c r="R7" s="34">
        <v>100</v>
      </c>
      <c r="S7" s="34"/>
      <c r="T7" s="29"/>
      <c r="U7" s="29"/>
      <c r="V7" s="29"/>
      <c r="W7" s="29"/>
      <c r="X7" s="29"/>
      <c r="Y7" s="51"/>
      <c r="Z7" s="47">
        <f t="shared" si="0"/>
        <v>342</v>
      </c>
      <c r="AA7" s="23">
        <f t="shared" si="1"/>
        <v>19</v>
      </c>
    </row>
    <row r="8" spans="1:27" ht="15">
      <c r="A8" s="10">
        <v>17</v>
      </c>
      <c r="C8" s="43"/>
      <c r="D8" s="36"/>
      <c r="E8" s="28"/>
      <c r="F8" s="28"/>
      <c r="G8" s="28"/>
      <c r="H8" s="28"/>
      <c r="I8" s="28"/>
      <c r="J8" s="28"/>
      <c r="K8" s="29"/>
      <c r="L8" s="29"/>
      <c r="M8" s="29"/>
      <c r="N8" s="29"/>
      <c r="O8" s="33"/>
      <c r="P8" s="49"/>
      <c r="Q8" s="48"/>
      <c r="R8" s="35"/>
      <c r="S8" s="29"/>
      <c r="T8" s="29"/>
      <c r="U8" s="29"/>
      <c r="V8" s="29"/>
      <c r="W8" s="29"/>
      <c r="X8" s="29"/>
      <c r="Y8" s="51"/>
      <c r="Z8" s="47">
        <f t="shared" si="0"/>
        <v>0</v>
      </c>
      <c r="AA8" s="23">
        <f t="shared" si="1"/>
        <v>0</v>
      </c>
    </row>
    <row r="9" spans="1:27" ht="15">
      <c r="A9" s="10">
        <v>29</v>
      </c>
      <c r="B9" t="s">
        <v>56</v>
      </c>
      <c r="C9" s="43"/>
      <c r="D9" s="36">
        <v>160.6</v>
      </c>
      <c r="E9" s="28"/>
      <c r="F9" s="28"/>
      <c r="G9" s="28"/>
      <c r="H9" s="28"/>
      <c r="I9" s="28">
        <v>151.7</v>
      </c>
      <c r="J9" s="28"/>
      <c r="K9" s="29"/>
      <c r="L9" s="29"/>
      <c r="M9" s="29"/>
      <c r="N9" s="29">
        <v>127</v>
      </c>
      <c r="O9" s="29"/>
      <c r="P9" s="29"/>
      <c r="Q9" s="29"/>
      <c r="R9" s="29"/>
      <c r="S9" s="29">
        <v>94</v>
      </c>
      <c r="T9" s="29"/>
      <c r="U9" s="29"/>
      <c r="V9" s="29"/>
      <c r="W9" s="29"/>
      <c r="X9" s="29"/>
      <c r="Y9" s="51"/>
      <c r="Z9" s="47">
        <f t="shared" si="0"/>
        <v>533.3</v>
      </c>
      <c r="AA9" s="23">
        <f t="shared" si="1"/>
        <v>29.627777777777776</v>
      </c>
    </row>
    <row r="10" spans="1:27" ht="15">
      <c r="A10" s="10">
        <v>25.5</v>
      </c>
      <c r="C10" s="43"/>
      <c r="D10" s="36"/>
      <c r="E10" s="28"/>
      <c r="F10" s="28"/>
      <c r="G10" s="28"/>
      <c r="H10" s="28"/>
      <c r="I10" s="28"/>
      <c r="J10" s="2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51"/>
      <c r="Z10" s="47">
        <f t="shared" si="0"/>
        <v>0</v>
      </c>
      <c r="AA10" s="23">
        <f t="shared" si="1"/>
        <v>0</v>
      </c>
    </row>
    <row r="11" spans="1:27" ht="15">
      <c r="A11" s="10">
        <v>5</v>
      </c>
      <c r="B11" t="s">
        <v>57</v>
      </c>
      <c r="C11" s="43"/>
      <c r="D11" s="36"/>
      <c r="E11" s="28">
        <v>62</v>
      </c>
      <c r="F11" s="28"/>
      <c r="G11" s="28"/>
      <c r="H11" s="28"/>
      <c r="I11" s="28"/>
      <c r="J11" s="28"/>
      <c r="K11" s="29"/>
      <c r="L11" s="29"/>
      <c r="M11" s="29"/>
      <c r="N11" s="29"/>
      <c r="O11" s="29"/>
      <c r="P11" s="29">
        <v>24.1</v>
      </c>
      <c r="Q11" s="29"/>
      <c r="R11" s="29"/>
      <c r="S11" s="29"/>
      <c r="T11" s="29"/>
      <c r="U11" s="29"/>
      <c r="V11" s="29"/>
      <c r="W11" s="29"/>
      <c r="X11" s="29"/>
      <c r="Y11" s="51"/>
      <c r="Z11" s="47">
        <f t="shared" si="0"/>
        <v>86.1</v>
      </c>
      <c r="AA11" s="23">
        <f t="shared" si="1"/>
        <v>4.783333333333333</v>
      </c>
    </row>
    <row r="12" spans="1:27" ht="15">
      <c r="A12" s="10">
        <v>30</v>
      </c>
      <c r="B12" t="s">
        <v>15</v>
      </c>
      <c r="C12" s="43"/>
      <c r="D12" s="36">
        <v>131</v>
      </c>
      <c r="E12" s="28"/>
      <c r="F12" s="28"/>
      <c r="G12" s="28">
        <v>73.7</v>
      </c>
      <c r="H12" s="28"/>
      <c r="I12" s="28">
        <v>62.8</v>
      </c>
      <c r="J12" s="28"/>
      <c r="K12" s="29"/>
      <c r="L12" s="29">
        <v>92</v>
      </c>
      <c r="M12" s="29"/>
      <c r="N12" s="29">
        <v>64.6</v>
      </c>
      <c r="O12" s="29"/>
      <c r="P12" s="29"/>
      <c r="Q12" s="29">
        <v>76.1</v>
      </c>
      <c r="R12" s="29">
        <v>20</v>
      </c>
      <c r="S12" s="29"/>
      <c r="T12" s="29"/>
      <c r="U12" s="29"/>
      <c r="V12" s="29"/>
      <c r="W12" s="29"/>
      <c r="X12" s="29"/>
      <c r="Y12" s="51"/>
      <c r="Z12" s="47">
        <f t="shared" si="0"/>
        <v>520.2</v>
      </c>
      <c r="AA12" s="23">
        <f t="shared" si="1"/>
        <v>28.900000000000002</v>
      </c>
    </row>
    <row r="13" spans="1:27" ht="15">
      <c r="A13" s="10">
        <v>23</v>
      </c>
      <c r="C13" s="43"/>
      <c r="D13" s="36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51"/>
      <c r="Z13" s="47">
        <f t="shared" si="0"/>
        <v>0</v>
      </c>
      <c r="AA13" s="23">
        <f t="shared" si="1"/>
        <v>0</v>
      </c>
    </row>
    <row r="14" spans="1:27" ht="15">
      <c r="A14" s="10">
        <v>8</v>
      </c>
      <c r="B14" t="s">
        <v>58</v>
      </c>
      <c r="C14" s="43">
        <v>16.2</v>
      </c>
      <c r="D14" s="36">
        <v>13.2</v>
      </c>
      <c r="E14" s="28">
        <v>12.3</v>
      </c>
      <c r="F14" s="28"/>
      <c r="G14" s="28">
        <v>13.3</v>
      </c>
      <c r="H14" s="28">
        <v>19.4</v>
      </c>
      <c r="I14" s="28"/>
      <c r="J14" s="28">
        <v>10</v>
      </c>
      <c r="K14" s="29"/>
      <c r="L14" s="29">
        <v>12.1</v>
      </c>
      <c r="M14" s="29">
        <v>2.3</v>
      </c>
      <c r="N14" s="29"/>
      <c r="O14" s="29">
        <v>9.8</v>
      </c>
      <c r="P14" s="29"/>
      <c r="Q14" s="29">
        <v>10.5</v>
      </c>
      <c r="R14" s="29">
        <v>16.4</v>
      </c>
      <c r="S14" s="29"/>
      <c r="T14" s="29">
        <v>7.5</v>
      </c>
      <c r="U14" s="29"/>
      <c r="V14" s="29"/>
      <c r="W14" s="29"/>
      <c r="X14" s="29"/>
      <c r="Y14" s="51"/>
      <c r="Z14" s="47">
        <f t="shared" si="0"/>
        <v>143</v>
      </c>
      <c r="AA14" s="23">
        <f t="shared" si="1"/>
        <v>7.944444444444445</v>
      </c>
    </row>
    <row r="15" spans="1:27" ht="15">
      <c r="A15" s="10">
        <v>7</v>
      </c>
      <c r="C15" s="43"/>
      <c r="D15" s="36"/>
      <c r="E15" s="28"/>
      <c r="F15" s="28"/>
      <c r="G15" s="28"/>
      <c r="H15" s="37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51"/>
      <c r="Z15" s="47">
        <f t="shared" si="0"/>
        <v>0</v>
      </c>
      <c r="AA15" s="23">
        <f t="shared" si="1"/>
        <v>0</v>
      </c>
    </row>
    <row r="16" spans="1:27" ht="15">
      <c r="A16" s="10">
        <v>5</v>
      </c>
      <c r="B16" t="s">
        <v>59</v>
      </c>
      <c r="C16" s="43">
        <v>23</v>
      </c>
      <c r="D16" s="36"/>
      <c r="E16" s="28"/>
      <c r="F16" s="28"/>
      <c r="G16" s="28">
        <v>10.6</v>
      </c>
      <c r="H16" s="28"/>
      <c r="I16" s="28">
        <v>13.5</v>
      </c>
      <c r="J16" s="28"/>
      <c r="K16" s="29"/>
      <c r="L16" s="29">
        <v>13.5</v>
      </c>
      <c r="M16" s="29"/>
      <c r="N16" s="29"/>
      <c r="O16" s="29">
        <v>10</v>
      </c>
      <c r="P16" s="29"/>
      <c r="Q16" s="29">
        <v>9.1</v>
      </c>
      <c r="R16" s="29"/>
      <c r="S16" s="29">
        <v>9.1</v>
      </c>
      <c r="T16" s="29"/>
      <c r="U16" s="29"/>
      <c r="V16" s="29"/>
      <c r="W16" s="29"/>
      <c r="X16" s="29"/>
      <c r="Y16" s="51"/>
      <c r="Z16" s="47">
        <f t="shared" si="0"/>
        <v>88.79999999999998</v>
      </c>
      <c r="AA16" s="23">
        <f t="shared" si="1"/>
        <v>4.933333333333333</v>
      </c>
    </row>
    <row r="17" spans="1:27" ht="15">
      <c r="A17" s="10">
        <v>3</v>
      </c>
      <c r="C17" s="43"/>
      <c r="D17" s="36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51"/>
      <c r="Z17" s="47">
        <f t="shared" si="0"/>
        <v>0</v>
      </c>
      <c r="AA17" s="23">
        <f t="shared" si="1"/>
        <v>0</v>
      </c>
    </row>
    <row r="18" spans="1:27" ht="15">
      <c r="A18" s="10">
        <v>8.3</v>
      </c>
      <c r="B18" t="s">
        <v>60</v>
      </c>
      <c r="C18" s="43">
        <v>7</v>
      </c>
      <c r="D18" s="36">
        <v>10</v>
      </c>
      <c r="E18" s="28">
        <v>5.5</v>
      </c>
      <c r="F18" s="28">
        <v>13</v>
      </c>
      <c r="G18" s="28">
        <v>6</v>
      </c>
      <c r="H18" s="28">
        <v>7</v>
      </c>
      <c r="I18" s="28">
        <v>13</v>
      </c>
      <c r="J18" s="28">
        <v>8</v>
      </c>
      <c r="K18" s="29">
        <v>13</v>
      </c>
      <c r="L18" s="29">
        <v>5</v>
      </c>
      <c r="M18" s="29">
        <v>6</v>
      </c>
      <c r="N18" s="29">
        <v>9</v>
      </c>
      <c r="O18" s="29">
        <v>12</v>
      </c>
      <c r="P18" s="29">
        <v>18</v>
      </c>
      <c r="Q18" s="29">
        <v>3</v>
      </c>
      <c r="R18" s="29">
        <v>3</v>
      </c>
      <c r="S18" s="29">
        <v>9</v>
      </c>
      <c r="T18" s="29">
        <v>6.5</v>
      </c>
      <c r="U18" s="29"/>
      <c r="V18" s="29"/>
      <c r="W18" s="29"/>
      <c r="X18" s="29"/>
      <c r="Y18" s="51"/>
      <c r="Z18" s="47">
        <f t="shared" si="0"/>
        <v>154</v>
      </c>
      <c r="AA18" s="23">
        <f t="shared" si="1"/>
        <v>8.555555555555555</v>
      </c>
    </row>
    <row r="19" spans="1:27" ht="15">
      <c r="A19" s="10">
        <v>7</v>
      </c>
      <c r="C19" s="43"/>
      <c r="D19" s="36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51"/>
      <c r="Z19" s="47">
        <f t="shared" si="0"/>
        <v>0</v>
      </c>
      <c r="AA19" s="23">
        <f t="shared" si="1"/>
        <v>0</v>
      </c>
    </row>
    <row r="20" spans="1:27" ht="15">
      <c r="A20" s="10">
        <v>16</v>
      </c>
      <c r="B20" t="s">
        <v>61</v>
      </c>
      <c r="C20" s="43">
        <v>13.8</v>
      </c>
      <c r="D20" s="36">
        <v>17</v>
      </c>
      <c r="E20" s="28">
        <v>14</v>
      </c>
      <c r="F20" s="28">
        <v>16.7</v>
      </c>
      <c r="G20" s="28">
        <v>20.4</v>
      </c>
      <c r="H20" s="28">
        <v>19</v>
      </c>
      <c r="I20" s="28">
        <v>20</v>
      </c>
      <c r="J20" s="28">
        <v>15.5</v>
      </c>
      <c r="K20" s="29">
        <v>13</v>
      </c>
      <c r="L20" s="29">
        <v>21.4</v>
      </c>
      <c r="M20" s="29">
        <v>20.4</v>
      </c>
      <c r="N20" s="29">
        <v>25</v>
      </c>
      <c r="O20" s="29">
        <v>13</v>
      </c>
      <c r="P20" s="29">
        <v>12</v>
      </c>
      <c r="Q20" s="29">
        <v>14</v>
      </c>
      <c r="R20" s="29">
        <v>14</v>
      </c>
      <c r="S20" s="29">
        <v>14</v>
      </c>
      <c r="T20" s="29">
        <v>4</v>
      </c>
      <c r="U20" s="29"/>
      <c r="V20" s="29"/>
      <c r="W20" s="29"/>
      <c r="X20" s="29"/>
      <c r="Y20" s="51"/>
      <c r="Z20" s="47">
        <f t="shared" si="0"/>
        <v>287.20000000000005</v>
      </c>
      <c r="AA20" s="23">
        <f t="shared" si="1"/>
        <v>15.955555555555557</v>
      </c>
    </row>
    <row r="21" spans="1:27" ht="15">
      <c r="A21" s="10">
        <v>13.5</v>
      </c>
      <c r="C21" s="43"/>
      <c r="D21" s="36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51"/>
      <c r="Z21" s="47">
        <f t="shared" si="0"/>
        <v>0</v>
      </c>
      <c r="AA21" s="23">
        <f t="shared" si="1"/>
        <v>0</v>
      </c>
    </row>
    <row r="22" spans="1:27" ht="15">
      <c r="A22" s="10">
        <v>338</v>
      </c>
      <c r="B22" t="s">
        <v>62</v>
      </c>
      <c r="C22" s="43">
        <v>27.3</v>
      </c>
      <c r="D22" s="36">
        <v>533</v>
      </c>
      <c r="E22" s="28">
        <v>344</v>
      </c>
      <c r="F22" s="28">
        <v>138</v>
      </c>
      <c r="G22" s="28">
        <v>507.4</v>
      </c>
      <c r="H22" s="28">
        <v>275.7</v>
      </c>
      <c r="I22" s="28">
        <v>447.7</v>
      </c>
      <c r="J22" s="28">
        <v>273</v>
      </c>
      <c r="K22" s="29">
        <v>25</v>
      </c>
      <c r="L22" s="29">
        <v>490</v>
      </c>
      <c r="M22" s="29">
        <v>303.6</v>
      </c>
      <c r="N22" s="29">
        <v>540.3</v>
      </c>
      <c r="O22" s="29">
        <v>307</v>
      </c>
      <c r="P22" s="29">
        <v>31.1</v>
      </c>
      <c r="Q22" s="29">
        <v>417.3</v>
      </c>
      <c r="R22" s="29">
        <v>296.8</v>
      </c>
      <c r="S22" s="29">
        <v>287.5</v>
      </c>
      <c r="T22" s="29">
        <v>479</v>
      </c>
      <c r="U22" s="29"/>
      <c r="V22" s="29"/>
      <c r="W22" s="29"/>
      <c r="X22" s="29"/>
      <c r="Y22" s="51"/>
      <c r="Z22" s="47">
        <f t="shared" si="0"/>
        <v>5723.700000000001</v>
      </c>
      <c r="AA22" s="23">
        <f t="shared" si="1"/>
        <v>317.98333333333335</v>
      </c>
    </row>
    <row r="23" spans="1:27" ht="15">
      <c r="A23" s="10">
        <v>293</v>
      </c>
      <c r="C23" s="43"/>
      <c r="D23" s="36"/>
      <c r="E23" s="28"/>
      <c r="F23" s="28"/>
      <c r="G23" s="28"/>
      <c r="H23" s="28"/>
      <c r="I23" s="28"/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51"/>
      <c r="Z23" s="47">
        <f t="shared" si="0"/>
        <v>0</v>
      </c>
      <c r="AA23" s="23">
        <f t="shared" si="1"/>
        <v>0</v>
      </c>
    </row>
    <row r="24" spans="1:27" ht="15">
      <c r="A24" s="10">
        <v>9</v>
      </c>
      <c r="B24" t="s">
        <v>63</v>
      </c>
      <c r="C24" s="43"/>
      <c r="D24" s="36"/>
      <c r="E24" s="28">
        <v>10</v>
      </c>
      <c r="F24" s="28">
        <v>16</v>
      </c>
      <c r="G24" s="28"/>
      <c r="H24" s="28"/>
      <c r="I24" s="28"/>
      <c r="J24" s="28">
        <v>15</v>
      </c>
      <c r="K24" s="29"/>
      <c r="L24" s="29"/>
      <c r="M24" s="29"/>
      <c r="N24" s="29"/>
      <c r="O24" s="29">
        <v>18</v>
      </c>
      <c r="P24" s="29"/>
      <c r="Q24" s="29">
        <v>20</v>
      </c>
      <c r="R24" s="29"/>
      <c r="S24" s="29">
        <v>70</v>
      </c>
      <c r="T24" s="29"/>
      <c r="U24" s="29"/>
      <c r="V24" s="29"/>
      <c r="W24" s="29"/>
      <c r="X24" s="29"/>
      <c r="Y24" s="51"/>
      <c r="Z24" s="47">
        <f t="shared" si="0"/>
        <v>149</v>
      </c>
      <c r="AA24" s="23">
        <f t="shared" si="1"/>
        <v>8.277777777777779</v>
      </c>
    </row>
    <row r="25" spans="1:27" ht="15">
      <c r="A25" s="10">
        <v>6</v>
      </c>
      <c r="C25" s="43"/>
      <c r="D25" s="36"/>
      <c r="E25" s="28"/>
      <c r="F25" s="28"/>
      <c r="G25" s="28"/>
      <c r="H25" s="28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51"/>
      <c r="Z25" s="47">
        <f t="shared" si="0"/>
        <v>0</v>
      </c>
      <c r="AA25" s="23">
        <f t="shared" si="1"/>
        <v>0</v>
      </c>
    </row>
    <row r="26" spans="1:27" ht="15">
      <c r="A26" s="10">
        <v>32</v>
      </c>
      <c r="B26" t="s">
        <v>64</v>
      </c>
      <c r="C26" s="43">
        <v>55</v>
      </c>
      <c r="D26" s="36">
        <v>30</v>
      </c>
      <c r="E26" s="28">
        <v>31</v>
      </c>
      <c r="F26" s="28">
        <v>22.8</v>
      </c>
      <c r="G26" s="28">
        <v>36</v>
      </c>
      <c r="H26" s="28">
        <v>79</v>
      </c>
      <c r="I26" s="28">
        <v>30</v>
      </c>
      <c r="J26" s="28">
        <v>15</v>
      </c>
      <c r="K26" s="29">
        <v>43</v>
      </c>
      <c r="L26" s="29">
        <v>31</v>
      </c>
      <c r="M26" s="29">
        <v>32</v>
      </c>
      <c r="N26" s="29">
        <v>29</v>
      </c>
      <c r="O26" s="29"/>
      <c r="P26" s="29">
        <v>37</v>
      </c>
      <c r="Q26" s="29">
        <v>28</v>
      </c>
      <c r="R26" s="29">
        <v>32</v>
      </c>
      <c r="S26" s="29">
        <v>43</v>
      </c>
      <c r="T26" s="29">
        <v>17</v>
      </c>
      <c r="U26" s="29"/>
      <c r="V26" s="29"/>
      <c r="W26" s="29"/>
      <c r="X26" s="29"/>
      <c r="Y26" s="51"/>
      <c r="Z26" s="47">
        <f t="shared" si="0"/>
        <v>590.8</v>
      </c>
      <c r="AA26" s="23">
        <f t="shared" si="1"/>
        <v>32.82222222222222</v>
      </c>
    </row>
    <row r="27" spans="1:27" ht="15">
      <c r="A27" s="10">
        <v>22.5</v>
      </c>
      <c r="C27" s="43"/>
      <c r="D27" s="36"/>
      <c r="E27" s="28"/>
      <c r="F27" s="28"/>
      <c r="G27" s="28"/>
      <c r="H27" s="28"/>
      <c r="I27" s="28"/>
      <c r="J27" s="28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51"/>
      <c r="Z27" s="47">
        <f t="shared" si="0"/>
        <v>0</v>
      </c>
      <c r="AA27" s="23">
        <f t="shared" si="1"/>
        <v>0</v>
      </c>
    </row>
    <row r="28" spans="1:27" ht="15">
      <c r="A28" s="10">
        <v>35</v>
      </c>
      <c r="B28" t="s">
        <v>40</v>
      </c>
      <c r="C28" s="43">
        <v>44.1</v>
      </c>
      <c r="D28" s="36">
        <v>41</v>
      </c>
      <c r="E28" s="28">
        <v>35</v>
      </c>
      <c r="F28" s="28">
        <v>45.8</v>
      </c>
      <c r="G28" s="28">
        <v>24.4</v>
      </c>
      <c r="H28" s="28">
        <v>41</v>
      </c>
      <c r="I28" s="28">
        <v>40</v>
      </c>
      <c r="J28" s="28">
        <v>33.8</v>
      </c>
      <c r="K28" s="29">
        <v>36</v>
      </c>
      <c r="L28" s="29">
        <v>34</v>
      </c>
      <c r="M28" s="29">
        <v>37.4</v>
      </c>
      <c r="N28" s="29">
        <v>41</v>
      </c>
      <c r="O28" s="29">
        <v>37.3</v>
      </c>
      <c r="P28" s="29">
        <v>29</v>
      </c>
      <c r="Q28" s="29">
        <v>53.4</v>
      </c>
      <c r="R28" s="29">
        <v>23.5</v>
      </c>
      <c r="S28" s="29">
        <v>24</v>
      </c>
      <c r="T28" s="29">
        <v>34</v>
      </c>
      <c r="U28" s="29"/>
      <c r="V28" s="29"/>
      <c r="W28" s="29"/>
      <c r="X28" s="29"/>
      <c r="Y28" s="51"/>
      <c r="Z28" s="47">
        <f t="shared" si="0"/>
        <v>654.6999999999999</v>
      </c>
      <c r="AA28" s="23">
        <f t="shared" si="1"/>
        <v>36.37222222222222</v>
      </c>
    </row>
    <row r="29" spans="1:27" ht="15">
      <c r="A29" s="10">
        <v>28</v>
      </c>
      <c r="C29" s="43"/>
      <c r="D29" s="36"/>
      <c r="E29" s="28"/>
      <c r="F29" s="28"/>
      <c r="G29" s="28"/>
      <c r="H29" s="28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51"/>
      <c r="Z29" s="47">
        <f t="shared" si="0"/>
        <v>0</v>
      </c>
      <c r="AA29" s="23">
        <f t="shared" si="1"/>
        <v>0</v>
      </c>
    </row>
    <row r="30" spans="1:27" ht="15">
      <c r="A30" s="10">
        <v>22</v>
      </c>
      <c r="B30" t="s">
        <v>65</v>
      </c>
      <c r="C30" s="43"/>
      <c r="D30" s="36">
        <v>18</v>
      </c>
      <c r="E30" s="28">
        <v>49</v>
      </c>
      <c r="F30" s="28"/>
      <c r="G30" s="28">
        <v>1.4</v>
      </c>
      <c r="H30" s="28">
        <v>3</v>
      </c>
      <c r="I30" s="28">
        <v>28</v>
      </c>
      <c r="J30" s="28">
        <v>60</v>
      </c>
      <c r="K30" s="29">
        <v>3</v>
      </c>
      <c r="L30" s="29">
        <v>4.4</v>
      </c>
      <c r="M30" s="29">
        <v>9.1</v>
      </c>
      <c r="N30" s="29">
        <v>31</v>
      </c>
      <c r="O30" s="29">
        <v>72</v>
      </c>
      <c r="P30" s="29">
        <v>3</v>
      </c>
      <c r="Q30" s="29">
        <v>4.4</v>
      </c>
      <c r="R30" s="29">
        <v>2</v>
      </c>
      <c r="S30" s="29">
        <v>1.4</v>
      </c>
      <c r="T30" s="29">
        <v>85</v>
      </c>
      <c r="U30" s="29"/>
      <c r="V30" s="29"/>
      <c r="W30" s="29"/>
      <c r="X30" s="29"/>
      <c r="Y30" s="51"/>
      <c r="Z30" s="47">
        <f t="shared" si="0"/>
        <v>374.69999999999993</v>
      </c>
      <c r="AA30" s="23">
        <f t="shared" si="1"/>
        <v>20.816666666666663</v>
      </c>
    </row>
    <row r="31" spans="1:27" ht="15">
      <c r="A31" s="10">
        <v>19</v>
      </c>
      <c r="C31" s="43"/>
      <c r="D31" s="36"/>
      <c r="E31" s="28"/>
      <c r="F31" s="28"/>
      <c r="G31" s="28"/>
      <c r="H31" s="28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51"/>
      <c r="Z31" s="47">
        <f t="shared" si="0"/>
        <v>0</v>
      </c>
      <c r="AA31" s="23">
        <f t="shared" si="1"/>
        <v>0</v>
      </c>
    </row>
    <row r="32" spans="1:27" ht="15">
      <c r="A32" s="10">
        <v>0.4</v>
      </c>
      <c r="B32" t="s">
        <v>66</v>
      </c>
      <c r="C32" s="43"/>
      <c r="D32" s="36"/>
      <c r="E32" s="28">
        <v>2</v>
      </c>
      <c r="F32" s="28"/>
      <c r="G32" s="28"/>
      <c r="H32" s="28"/>
      <c r="I32" s="28"/>
      <c r="J32" s="28">
        <v>2</v>
      </c>
      <c r="K32" s="29"/>
      <c r="L32" s="29"/>
      <c r="M32" s="29"/>
      <c r="N32" s="29"/>
      <c r="O32" s="29">
        <v>1.7</v>
      </c>
      <c r="P32" s="29"/>
      <c r="Q32" s="29"/>
      <c r="R32" s="29"/>
      <c r="S32" s="29"/>
      <c r="T32" s="29">
        <v>1.5</v>
      </c>
      <c r="U32" s="29"/>
      <c r="V32" s="29"/>
      <c r="W32" s="29"/>
      <c r="X32" s="29"/>
      <c r="Y32" s="51"/>
      <c r="Z32" s="47">
        <f t="shared" si="0"/>
        <v>7.2</v>
      </c>
      <c r="AA32" s="23">
        <f t="shared" si="1"/>
        <v>0.4</v>
      </c>
    </row>
    <row r="33" spans="1:27" ht="15">
      <c r="A33" s="10">
        <v>0.3</v>
      </c>
      <c r="C33" s="43"/>
      <c r="D33" s="36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51"/>
      <c r="Z33" s="47">
        <f t="shared" si="0"/>
        <v>0</v>
      </c>
      <c r="AA33" s="23">
        <f t="shared" si="1"/>
        <v>0</v>
      </c>
    </row>
    <row r="34" spans="1:27" ht="15">
      <c r="A34" s="10">
        <v>18</v>
      </c>
      <c r="B34" t="s">
        <v>67</v>
      </c>
      <c r="C34" s="43">
        <v>45</v>
      </c>
      <c r="D34" s="36">
        <v>18</v>
      </c>
      <c r="E34" s="28">
        <v>9</v>
      </c>
      <c r="F34" s="28">
        <v>43.3</v>
      </c>
      <c r="G34" s="28">
        <v>13</v>
      </c>
      <c r="H34" s="46">
        <v>43</v>
      </c>
      <c r="I34" s="28">
        <v>20</v>
      </c>
      <c r="J34" s="28">
        <v>5</v>
      </c>
      <c r="K34" s="29"/>
      <c r="L34" s="29">
        <v>4</v>
      </c>
      <c r="M34" s="29">
        <v>52.2</v>
      </c>
      <c r="N34" s="29">
        <v>20</v>
      </c>
      <c r="O34" s="29">
        <v>1.9</v>
      </c>
      <c r="P34" s="29"/>
      <c r="Q34" s="29">
        <v>5</v>
      </c>
      <c r="R34" s="29">
        <v>15</v>
      </c>
      <c r="S34" s="29">
        <v>5</v>
      </c>
      <c r="T34" s="29">
        <v>8</v>
      </c>
      <c r="U34" s="29"/>
      <c r="V34" s="29"/>
      <c r="W34" s="29"/>
      <c r="X34" s="29"/>
      <c r="Y34" s="51"/>
      <c r="Z34" s="47">
        <f t="shared" si="0"/>
        <v>307.4</v>
      </c>
      <c r="AA34" s="23">
        <f t="shared" si="1"/>
        <v>17.077777777777776</v>
      </c>
    </row>
    <row r="35" spans="1:27" ht="15">
      <c r="A35" s="10">
        <v>16</v>
      </c>
      <c r="C35" s="43"/>
      <c r="D35" s="36"/>
      <c r="E35" s="28"/>
      <c r="F35" s="28"/>
      <c r="G35" s="28"/>
      <c r="H35" s="45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51"/>
      <c r="Z35" s="47">
        <f t="shared" si="0"/>
        <v>0</v>
      </c>
      <c r="AA35" s="23">
        <f t="shared" si="1"/>
        <v>0</v>
      </c>
    </row>
    <row r="36" spans="1:27" ht="15">
      <c r="A36" s="10">
        <v>244</v>
      </c>
      <c r="B36" t="s">
        <v>68</v>
      </c>
      <c r="C36" s="43">
        <v>128</v>
      </c>
      <c r="D36" s="36">
        <v>30</v>
      </c>
      <c r="E36" s="28">
        <v>256</v>
      </c>
      <c r="F36" s="28">
        <v>200</v>
      </c>
      <c r="G36" s="28">
        <v>58</v>
      </c>
      <c r="H36" s="28">
        <v>268</v>
      </c>
      <c r="I36" s="28">
        <v>262</v>
      </c>
      <c r="J36" s="28">
        <v>168</v>
      </c>
      <c r="K36" s="29">
        <v>415</v>
      </c>
      <c r="L36" s="29">
        <v>214</v>
      </c>
      <c r="M36" s="29">
        <v>270</v>
      </c>
      <c r="N36" s="29">
        <v>45</v>
      </c>
      <c r="O36" s="29">
        <v>172</v>
      </c>
      <c r="P36" s="29">
        <v>475</v>
      </c>
      <c r="Q36" s="29">
        <v>242.3</v>
      </c>
      <c r="R36" s="29">
        <v>380</v>
      </c>
      <c r="S36" s="29">
        <v>285</v>
      </c>
      <c r="T36" s="29">
        <v>360</v>
      </c>
      <c r="U36" s="29"/>
      <c r="V36" s="29"/>
      <c r="W36" s="29"/>
      <c r="X36" s="29"/>
      <c r="Y36" s="51"/>
      <c r="Z36" s="47">
        <f t="shared" si="0"/>
        <v>4228.3</v>
      </c>
      <c r="AA36" s="23">
        <f t="shared" si="1"/>
        <v>234.90555555555557</v>
      </c>
    </row>
    <row r="37" spans="1:28" ht="15">
      <c r="A37" s="10">
        <v>192</v>
      </c>
      <c r="C37" s="43"/>
      <c r="D37" s="36"/>
      <c r="E37" s="28"/>
      <c r="F37" s="28"/>
      <c r="G37" s="28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51"/>
      <c r="Z37" s="47">
        <f t="shared" si="0"/>
        <v>0</v>
      </c>
      <c r="AA37" s="23">
        <f t="shared" si="1"/>
        <v>0</v>
      </c>
      <c r="AB37" s="23"/>
    </row>
    <row r="38" spans="1:27" ht="15">
      <c r="A38" s="10">
        <v>150</v>
      </c>
      <c r="B38" t="s">
        <v>69</v>
      </c>
      <c r="C38" s="43">
        <v>180</v>
      </c>
      <c r="D38" s="36">
        <v>225</v>
      </c>
      <c r="E38" s="28">
        <v>110</v>
      </c>
      <c r="F38" s="28">
        <v>125</v>
      </c>
      <c r="G38" s="28">
        <v>295</v>
      </c>
      <c r="H38" s="28">
        <v>35</v>
      </c>
      <c r="I38" s="28">
        <v>100</v>
      </c>
      <c r="J38" s="28">
        <v>285</v>
      </c>
      <c r="K38" s="29">
        <v>50</v>
      </c>
      <c r="L38" s="29">
        <v>225</v>
      </c>
      <c r="M38" s="29">
        <v>240</v>
      </c>
      <c r="N38" s="29">
        <v>260</v>
      </c>
      <c r="O38" s="29">
        <v>130</v>
      </c>
      <c r="P38" s="29">
        <v>145</v>
      </c>
      <c r="Q38" s="29">
        <v>151</v>
      </c>
      <c r="R38" s="29">
        <v>146</v>
      </c>
      <c r="S38" s="29">
        <v>68</v>
      </c>
      <c r="T38" s="29">
        <v>35</v>
      </c>
      <c r="U38" s="29"/>
      <c r="V38" s="29"/>
      <c r="W38" s="29"/>
      <c r="X38" s="29"/>
      <c r="Y38" s="51"/>
      <c r="Z38" s="47">
        <f t="shared" si="0"/>
        <v>2805</v>
      </c>
      <c r="AA38" s="23">
        <f t="shared" si="1"/>
        <v>155.83333333333334</v>
      </c>
    </row>
    <row r="39" spans="1:27" ht="15">
      <c r="A39" s="10">
        <v>129</v>
      </c>
      <c r="C39" s="43"/>
      <c r="D39" s="36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51"/>
      <c r="Z39" s="47">
        <f t="shared" si="0"/>
        <v>0</v>
      </c>
      <c r="AA39" s="23">
        <f t="shared" si="1"/>
        <v>0</v>
      </c>
    </row>
    <row r="40" spans="1:27" ht="15">
      <c r="A40" s="10">
        <v>0.9</v>
      </c>
      <c r="B40" t="s">
        <v>70</v>
      </c>
      <c r="C40" s="43"/>
      <c r="D40" s="36"/>
      <c r="E40" s="28">
        <v>2.1</v>
      </c>
      <c r="F40" s="28"/>
      <c r="G40" s="28"/>
      <c r="H40" s="28">
        <v>3</v>
      </c>
      <c r="I40" s="28"/>
      <c r="J40" s="28"/>
      <c r="K40" s="29"/>
      <c r="L40" s="29"/>
      <c r="M40" s="29">
        <v>3</v>
      </c>
      <c r="N40" s="29"/>
      <c r="O40" s="29"/>
      <c r="P40" s="29">
        <v>2.8</v>
      </c>
      <c r="Q40" s="29">
        <v>2.8</v>
      </c>
      <c r="R40" s="29"/>
      <c r="S40" s="29"/>
      <c r="T40" s="29">
        <v>2</v>
      </c>
      <c r="U40" s="29"/>
      <c r="V40" s="29"/>
      <c r="W40" s="29"/>
      <c r="X40" s="29"/>
      <c r="Y40" s="51"/>
      <c r="Z40" s="47">
        <f t="shared" si="0"/>
        <v>15.7</v>
      </c>
      <c r="AA40" s="23">
        <f t="shared" si="1"/>
        <v>0.8722222222222222</v>
      </c>
    </row>
    <row r="41" spans="1:27" ht="15">
      <c r="A41" s="10">
        <v>0.75</v>
      </c>
      <c r="C41" s="43"/>
      <c r="D41" s="36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51"/>
      <c r="Z41" s="47">
        <f t="shared" si="0"/>
        <v>0</v>
      </c>
      <c r="AA41" s="23">
        <f t="shared" si="1"/>
        <v>0</v>
      </c>
    </row>
    <row r="42" spans="1:27" ht="15">
      <c r="A42" s="10">
        <v>0.45</v>
      </c>
      <c r="B42" t="s">
        <v>36</v>
      </c>
      <c r="C42" s="43">
        <v>0.5</v>
      </c>
      <c r="D42" s="36">
        <v>0.4</v>
      </c>
      <c r="E42" s="28"/>
      <c r="F42" s="28">
        <v>0.3</v>
      </c>
      <c r="G42" s="28"/>
      <c r="H42" s="28">
        <v>0.3</v>
      </c>
      <c r="I42" s="28">
        <v>0.3</v>
      </c>
      <c r="J42" s="28"/>
      <c r="K42" s="29">
        <v>0.3</v>
      </c>
      <c r="L42" s="29"/>
      <c r="M42" s="29">
        <v>0.3</v>
      </c>
      <c r="N42" s="29">
        <v>0.3</v>
      </c>
      <c r="O42" s="29"/>
      <c r="P42" s="29">
        <v>0.3</v>
      </c>
      <c r="Q42" s="29"/>
      <c r="R42" s="29">
        <v>0.3</v>
      </c>
      <c r="S42" s="29">
        <v>0.3</v>
      </c>
      <c r="T42" s="29">
        <v>0.3</v>
      </c>
      <c r="U42" s="29"/>
      <c r="V42" s="29"/>
      <c r="W42" s="29"/>
      <c r="X42" s="29"/>
      <c r="Y42" s="51"/>
      <c r="Z42" s="47">
        <f t="shared" si="0"/>
        <v>3.899999999999999</v>
      </c>
      <c r="AA42" s="23">
        <f t="shared" si="1"/>
        <v>0.21666666666666662</v>
      </c>
    </row>
    <row r="43" spans="1:27" ht="15">
      <c r="A43" s="10">
        <v>0.4</v>
      </c>
      <c r="C43" s="43"/>
      <c r="D43" s="36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51"/>
      <c r="Z43" s="47">
        <f t="shared" si="0"/>
        <v>0</v>
      </c>
      <c r="AA43" s="23">
        <f t="shared" si="1"/>
        <v>0</v>
      </c>
    </row>
    <row r="44" spans="1:27" ht="15">
      <c r="A44" s="10">
        <v>0.45</v>
      </c>
      <c r="B44" t="s">
        <v>71</v>
      </c>
      <c r="C44" s="43"/>
      <c r="D44" s="36"/>
      <c r="E44" s="28"/>
      <c r="F44" s="28"/>
      <c r="G44" s="28">
        <v>2</v>
      </c>
      <c r="H44" s="28"/>
      <c r="I44" s="28"/>
      <c r="J44" s="28">
        <v>2</v>
      </c>
      <c r="K44" s="38"/>
      <c r="L44" s="29">
        <v>1.5</v>
      </c>
      <c r="M44" s="29"/>
      <c r="N44" s="29"/>
      <c r="O44" s="29">
        <v>1.3</v>
      </c>
      <c r="P44" s="29"/>
      <c r="Q44" s="29"/>
      <c r="R44" s="29">
        <v>1.2</v>
      </c>
      <c r="S44" s="29"/>
      <c r="T44" s="29"/>
      <c r="U44" s="29"/>
      <c r="V44" s="29"/>
      <c r="W44" s="29"/>
      <c r="X44" s="29"/>
      <c r="Y44" s="51"/>
      <c r="Z44" s="47">
        <f t="shared" si="0"/>
        <v>8</v>
      </c>
      <c r="AA44" s="23">
        <f t="shared" si="1"/>
        <v>0.4444444444444444</v>
      </c>
    </row>
    <row r="45" spans="1:27" ht="15">
      <c r="A45" s="10">
        <v>0.4</v>
      </c>
      <c r="C45" s="43"/>
      <c r="D45" s="36"/>
      <c r="E45" s="28"/>
      <c r="F45" s="28"/>
      <c r="G45" s="28"/>
      <c r="H45" s="28"/>
      <c r="I45" s="28"/>
      <c r="J45" s="28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51"/>
      <c r="Z45" s="47">
        <f t="shared" si="0"/>
        <v>0</v>
      </c>
      <c r="AA45" s="23">
        <f t="shared" si="1"/>
        <v>0</v>
      </c>
    </row>
    <row r="46" spans="1:27" ht="15">
      <c r="A46" s="10">
        <v>75</v>
      </c>
      <c r="B46" t="s">
        <v>72</v>
      </c>
      <c r="C46" s="43"/>
      <c r="D46" s="36"/>
      <c r="E46" s="28">
        <v>186</v>
      </c>
      <c r="F46" s="28"/>
      <c r="G46" s="28">
        <v>180</v>
      </c>
      <c r="H46" s="28"/>
      <c r="I46" s="28"/>
      <c r="J46" s="28">
        <v>186</v>
      </c>
      <c r="K46" s="29">
        <v>180</v>
      </c>
      <c r="L46" s="29"/>
      <c r="M46" s="29"/>
      <c r="N46" s="29"/>
      <c r="O46" s="29">
        <v>196</v>
      </c>
      <c r="P46" s="29">
        <v>180</v>
      </c>
      <c r="Q46" s="29"/>
      <c r="R46" s="29"/>
      <c r="S46" s="29">
        <v>184</v>
      </c>
      <c r="T46" s="29"/>
      <c r="U46" s="29"/>
      <c r="V46" s="29"/>
      <c r="W46" s="29"/>
      <c r="X46" s="29"/>
      <c r="Y46" s="51"/>
      <c r="Z46" s="47">
        <f t="shared" si="0"/>
        <v>1292</v>
      </c>
      <c r="AA46" s="23">
        <f t="shared" si="1"/>
        <v>71.77777777777777</v>
      </c>
    </row>
    <row r="47" spans="1:27" ht="15">
      <c r="A47" s="10">
        <v>75</v>
      </c>
      <c r="C47" s="43"/>
      <c r="D47" s="36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51"/>
      <c r="Z47" s="47">
        <f t="shared" si="0"/>
        <v>0</v>
      </c>
      <c r="AA47" s="23">
        <f t="shared" si="1"/>
        <v>0</v>
      </c>
    </row>
    <row r="48" spans="1:27" ht="15">
      <c r="A48" s="10">
        <v>85.5</v>
      </c>
      <c r="B48" t="s">
        <v>73</v>
      </c>
      <c r="C48" s="43"/>
      <c r="D48" s="36"/>
      <c r="E48" s="28">
        <v>270</v>
      </c>
      <c r="F48" s="28"/>
      <c r="G48" s="28">
        <v>266</v>
      </c>
      <c r="H48" s="28">
        <v>24.2</v>
      </c>
      <c r="I48" s="28"/>
      <c r="J48" s="28">
        <v>198</v>
      </c>
      <c r="K48" s="29"/>
      <c r="L48" s="29"/>
      <c r="M48" s="29"/>
      <c r="N48" s="29">
        <v>230</v>
      </c>
      <c r="O48" s="29">
        <v>186.4</v>
      </c>
      <c r="P48" s="29"/>
      <c r="Q48" s="29"/>
      <c r="R48" s="29"/>
      <c r="S48" s="29">
        <v>260</v>
      </c>
      <c r="T48" s="29">
        <v>30</v>
      </c>
      <c r="U48" s="29"/>
      <c r="V48" s="29"/>
      <c r="W48" s="29"/>
      <c r="X48" s="29"/>
      <c r="Y48" s="51"/>
      <c r="Z48" s="47">
        <f t="shared" si="0"/>
        <v>1464.6000000000001</v>
      </c>
      <c r="AA48" s="23">
        <f t="shared" si="1"/>
        <v>81.36666666666667</v>
      </c>
    </row>
    <row r="49" spans="1:27" ht="15">
      <c r="A49" s="10">
        <v>81</v>
      </c>
      <c r="C49" s="43"/>
      <c r="D49" s="36"/>
      <c r="E49" s="28"/>
      <c r="F49" s="28"/>
      <c r="G49" s="28"/>
      <c r="H49" s="28"/>
      <c r="I49" s="28"/>
      <c r="J49" s="2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51"/>
      <c r="Z49" s="47">
        <f t="shared" si="0"/>
        <v>0</v>
      </c>
      <c r="AA49" s="23">
        <f t="shared" si="1"/>
        <v>0</v>
      </c>
    </row>
    <row r="50" spans="1:27" ht="15">
      <c r="A50" s="10">
        <v>2</v>
      </c>
      <c r="B50" t="s">
        <v>74</v>
      </c>
      <c r="C50" s="43"/>
      <c r="D50" s="36"/>
      <c r="E50" s="28"/>
      <c r="F50" s="28"/>
      <c r="G50" s="28"/>
      <c r="H50" s="28"/>
      <c r="I50" s="28">
        <v>20</v>
      </c>
      <c r="J50" s="28"/>
      <c r="K50" s="29">
        <v>18</v>
      </c>
      <c r="L50" s="29"/>
      <c r="M50" s="29"/>
      <c r="N50" s="29">
        <v>18</v>
      </c>
      <c r="O50" s="29"/>
      <c r="P50" s="46"/>
      <c r="Q50" s="29"/>
      <c r="R50" s="29">
        <v>15</v>
      </c>
      <c r="S50" s="29"/>
      <c r="T50" s="29"/>
      <c r="U50" s="29"/>
      <c r="V50" s="29"/>
      <c r="W50" s="29"/>
      <c r="X50" s="29"/>
      <c r="Y50" s="51"/>
      <c r="Z50" s="47">
        <f t="shared" si="0"/>
        <v>71</v>
      </c>
      <c r="AA50" s="23">
        <f t="shared" si="1"/>
        <v>3.9444444444444446</v>
      </c>
    </row>
    <row r="51" spans="1:27" ht="15">
      <c r="A51" s="10">
        <v>1</v>
      </c>
      <c r="C51" s="43"/>
      <c r="D51" s="36"/>
      <c r="E51" s="28"/>
      <c r="F51" s="28"/>
      <c r="G51" s="28"/>
      <c r="H51" s="28"/>
      <c r="I51" s="28"/>
      <c r="J51" s="28"/>
      <c r="K51" s="29"/>
      <c r="L51" s="29"/>
      <c r="M51" s="29"/>
      <c r="N51" s="29"/>
      <c r="O51" s="29"/>
      <c r="P51" s="46"/>
      <c r="Q51" s="29"/>
      <c r="R51" s="29"/>
      <c r="S51" s="29"/>
      <c r="T51" s="29"/>
      <c r="U51" s="29"/>
      <c r="V51" s="29"/>
      <c r="W51" s="29"/>
      <c r="X51" s="29"/>
      <c r="Y51" s="51"/>
      <c r="Z51" s="47">
        <f t="shared" si="0"/>
        <v>0</v>
      </c>
      <c r="AA51" s="23">
        <f t="shared" si="1"/>
        <v>0</v>
      </c>
    </row>
    <row r="52" spans="1:27" ht="15">
      <c r="A52" s="10">
        <v>15</v>
      </c>
      <c r="B52" t="s">
        <v>75</v>
      </c>
      <c r="C52" s="43"/>
      <c r="D52" s="36">
        <v>38.2</v>
      </c>
      <c r="E52" s="28"/>
      <c r="F52" s="28">
        <v>43.2</v>
      </c>
      <c r="G52" s="28"/>
      <c r="H52" s="28"/>
      <c r="I52" s="28">
        <v>36.2</v>
      </c>
      <c r="J52" s="28"/>
      <c r="K52" s="29">
        <v>33.7</v>
      </c>
      <c r="L52" s="29">
        <v>41.3</v>
      </c>
      <c r="M52" s="29"/>
      <c r="N52" s="29"/>
      <c r="O52" s="29"/>
      <c r="P52" s="46"/>
      <c r="Q52" s="29">
        <v>33</v>
      </c>
      <c r="R52" s="29">
        <v>18.3</v>
      </c>
      <c r="S52" s="29"/>
      <c r="T52" s="29">
        <v>15.2</v>
      </c>
      <c r="U52" s="29"/>
      <c r="V52" s="29"/>
      <c r="W52" s="29"/>
      <c r="X52" s="29"/>
      <c r="Y52" s="51"/>
      <c r="Z52" s="47">
        <f t="shared" si="0"/>
        <v>259.1</v>
      </c>
      <c r="AA52" s="23">
        <f t="shared" si="1"/>
        <v>14.394444444444446</v>
      </c>
    </row>
    <row r="53" spans="1:27" ht="15">
      <c r="A53" s="10">
        <v>5</v>
      </c>
      <c r="C53" s="43"/>
      <c r="D53" s="36"/>
      <c r="E53" s="28"/>
      <c r="F53" s="28"/>
      <c r="G53" s="28"/>
      <c r="H53" s="28"/>
      <c r="I53" s="28"/>
      <c r="J53" s="28"/>
      <c r="K53" s="29"/>
      <c r="L53" s="29"/>
      <c r="M53" s="29"/>
      <c r="N53" s="29"/>
      <c r="O53" s="29"/>
      <c r="P53" s="45"/>
      <c r="Q53" s="29"/>
      <c r="R53" s="29"/>
      <c r="S53" s="29"/>
      <c r="T53" s="29"/>
      <c r="U53" s="29"/>
      <c r="V53" s="29"/>
      <c r="W53" s="29"/>
      <c r="X53" s="29"/>
      <c r="Y53" s="51"/>
      <c r="Z53" s="47">
        <f t="shared" si="0"/>
        <v>0</v>
      </c>
      <c r="AA53" s="23">
        <f t="shared" si="1"/>
        <v>0</v>
      </c>
    </row>
    <row r="54" spans="1:27" ht="15">
      <c r="A54" s="10">
        <v>37.5</v>
      </c>
      <c r="B54" t="s">
        <v>76</v>
      </c>
      <c r="C54" s="43">
        <v>47.7</v>
      </c>
      <c r="D54" s="36">
        <v>45.5</v>
      </c>
      <c r="E54" s="28">
        <v>37.1</v>
      </c>
      <c r="F54" s="28">
        <v>33</v>
      </c>
      <c r="G54" s="28">
        <v>36.1</v>
      </c>
      <c r="H54" s="28">
        <v>38.6</v>
      </c>
      <c r="I54" s="28">
        <v>38.9</v>
      </c>
      <c r="J54" s="28">
        <v>39.1</v>
      </c>
      <c r="K54" s="29">
        <v>39</v>
      </c>
      <c r="L54" s="29">
        <v>37</v>
      </c>
      <c r="M54" s="29">
        <v>38</v>
      </c>
      <c r="N54" s="29">
        <v>36.8</v>
      </c>
      <c r="O54" s="29">
        <v>40.9</v>
      </c>
      <c r="P54" s="29">
        <v>37.6</v>
      </c>
      <c r="Q54" s="29">
        <v>39.9</v>
      </c>
      <c r="R54" s="29">
        <v>36.6</v>
      </c>
      <c r="S54" s="29">
        <v>36.7</v>
      </c>
      <c r="T54" s="29">
        <v>37.8</v>
      </c>
      <c r="U54" s="29"/>
      <c r="V54" s="29"/>
      <c r="W54" s="29"/>
      <c r="X54" s="29"/>
      <c r="Y54" s="51"/>
      <c r="Z54" s="47">
        <f t="shared" si="0"/>
        <v>696.3</v>
      </c>
      <c r="AA54" s="23">
        <f t="shared" si="1"/>
        <v>38.68333333333333</v>
      </c>
    </row>
    <row r="55" spans="1:27" ht="15">
      <c r="A55" s="10">
        <v>30</v>
      </c>
      <c r="C55" s="43"/>
      <c r="D55" s="36"/>
      <c r="E55" s="28"/>
      <c r="F55" s="28"/>
      <c r="G55" s="28"/>
      <c r="H55" s="28"/>
      <c r="I55" s="28"/>
      <c r="J55" s="28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51"/>
      <c r="Z55" s="47">
        <f t="shared" si="0"/>
        <v>0</v>
      </c>
      <c r="AA55" s="23">
        <f t="shared" si="1"/>
        <v>0</v>
      </c>
    </row>
    <row r="56" spans="1:27" ht="15">
      <c r="A56" s="10">
        <v>60</v>
      </c>
      <c r="B56" t="s">
        <v>77</v>
      </c>
      <c r="C56" s="43">
        <v>109</v>
      </c>
      <c r="D56" s="36">
        <v>90</v>
      </c>
      <c r="E56" s="28">
        <v>33</v>
      </c>
      <c r="F56" s="28">
        <v>55</v>
      </c>
      <c r="G56" s="28">
        <v>44.7</v>
      </c>
      <c r="H56" s="28">
        <v>72</v>
      </c>
      <c r="I56" s="28">
        <v>52.4</v>
      </c>
      <c r="J56" s="28">
        <v>42</v>
      </c>
      <c r="K56" s="29">
        <v>82.8</v>
      </c>
      <c r="L56" s="29">
        <v>38</v>
      </c>
      <c r="M56" s="29">
        <v>81.4</v>
      </c>
      <c r="N56" s="29">
        <v>43</v>
      </c>
      <c r="O56" s="29">
        <v>40</v>
      </c>
      <c r="P56" s="29">
        <v>94.7</v>
      </c>
      <c r="Q56" s="29">
        <v>35</v>
      </c>
      <c r="R56" s="29">
        <v>60</v>
      </c>
      <c r="S56" s="29">
        <v>71</v>
      </c>
      <c r="T56" s="29">
        <v>37.6</v>
      </c>
      <c r="U56" s="29"/>
      <c r="V56" s="29"/>
      <c r="W56" s="29"/>
      <c r="X56" s="29"/>
      <c r="Y56" s="51"/>
      <c r="Z56" s="47">
        <f t="shared" si="0"/>
        <v>1081.6</v>
      </c>
      <c r="AA56" s="23">
        <f t="shared" si="1"/>
        <v>60.08888888888888</v>
      </c>
    </row>
    <row r="57" spans="1:27" ht="15">
      <c r="A57" s="10">
        <v>45</v>
      </c>
      <c r="C57" s="44"/>
      <c r="D57" s="36"/>
      <c r="E57" s="28"/>
      <c r="F57" s="28"/>
      <c r="G57" s="28"/>
      <c r="H57" s="28"/>
      <c r="I57" s="28"/>
      <c r="J57" s="28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51"/>
      <c r="Z57" s="47">
        <f t="shared" si="0"/>
        <v>0</v>
      </c>
      <c r="AA57" s="23">
        <f t="shared" si="1"/>
        <v>0</v>
      </c>
    </row>
    <row r="58" spans="1:27" ht="15">
      <c r="A58" s="10">
        <v>8</v>
      </c>
      <c r="B58" t="s">
        <v>78</v>
      </c>
      <c r="C58" s="44">
        <v>30</v>
      </c>
      <c r="D58" s="36">
        <v>18</v>
      </c>
      <c r="E58" s="28">
        <v>15</v>
      </c>
      <c r="F58" s="28">
        <v>24</v>
      </c>
      <c r="G58" s="28"/>
      <c r="H58" s="28"/>
      <c r="I58" s="28"/>
      <c r="J58" s="28">
        <v>20</v>
      </c>
      <c r="K58" s="29">
        <v>20</v>
      </c>
      <c r="L58" s="29"/>
      <c r="M58" s="29">
        <v>13</v>
      </c>
      <c r="N58" s="29"/>
      <c r="O58" s="29"/>
      <c r="P58" s="29"/>
      <c r="Q58" s="29">
        <v>7</v>
      </c>
      <c r="R58" s="29"/>
      <c r="S58" s="29"/>
      <c r="T58" s="29"/>
      <c r="U58" s="29"/>
      <c r="V58" s="29"/>
      <c r="W58" s="29"/>
      <c r="X58" s="29"/>
      <c r="Y58" s="51"/>
      <c r="Z58" s="47">
        <f t="shared" si="0"/>
        <v>147</v>
      </c>
      <c r="AA58" s="23">
        <f t="shared" si="1"/>
        <v>8.166666666666666</v>
      </c>
    </row>
    <row r="59" spans="1:27" ht="15">
      <c r="A59" s="10">
        <v>7</v>
      </c>
      <c r="C59" s="44"/>
      <c r="D59" s="36"/>
      <c r="E59" s="28"/>
      <c r="F59" s="28"/>
      <c r="G59" s="28"/>
      <c r="H59" s="28"/>
      <c r="I59" s="28"/>
      <c r="J59" s="28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51"/>
      <c r="Z59" s="47">
        <f t="shared" si="0"/>
        <v>0</v>
      </c>
      <c r="AA59" s="23">
        <f t="shared" si="1"/>
        <v>0</v>
      </c>
    </row>
    <row r="64" spans="4:7" ht="15">
      <c r="D64" s="11"/>
      <c r="E64" s="11"/>
      <c r="F64" s="11"/>
      <c r="G64" s="11"/>
    </row>
    <row r="65" spans="4:7" ht="15">
      <c r="D65" s="11"/>
      <c r="E65" s="11"/>
      <c r="F65" s="11"/>
      <c r="G65" s="11"/>
    </row>
    <row r="66" spans="4:7" ht="15">
      <c r="D66" s="11"/>
      <c r="E66" s="11"/>
      <c r="F66" s="11"/>
      <c r="G66" s="11"/>
    </row>
    <row r="840" ht="15">
      <c r="Q840" t="s">
        <v>1</v>
      </c>
    </row>
  </sheetData>
  <sheetProtection/>
  <mergeCells count="1">
    <mergeCell ref="C1:A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2014-11-28T10:51:55Z</dcterms:modified>
  <cp:category/>
  <cp:version/>
  <cp:contentType/>
  <cp:contentStatus/>
</cp:coreProperties>
</file>