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<sst xmlns="http://schemas.openxmlformats.org/spreadsheetml/2006/main" count="104" uniqueCount="91">
  <si>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</si>
  <si>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</si>
  <si>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</si>
  <si>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</si>
  <si>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</si>
  <si>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</si>
  <si>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</si>
  <si>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</si>
  <si>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</si>
  <si>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</si>
  <si>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</si>
  <si>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</si>
  <si>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</si>
  <si>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</si>
  <si>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</si>
  <si>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</si>
  <si>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</si>
  <si>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</si>
  <si>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</si>
  <si>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</si>
  <si>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</si>
  <si>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</si>
  <si>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</si>
  <si>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</si>
  <si>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</si>
  <si>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</si>
  <si>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</si>
  <si>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</si>
  <si>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</si>
  <si>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</si>
  <si>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</si>
  <si>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</si>
  <si>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</si>
  <si>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</si>
  <si>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</si>
  <si>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</si>
  <si>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</si>
  <si>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</si>
  <si>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</si>
  <si>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</si>
  <si>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</si>
  <si>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</si>
  <si>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</si>
  <si>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</si>
  <si>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</si>
  <si>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</si>
  <si>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</si>
  <si>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</si>
  <si>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</si>
  <si>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</si>
  <si>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</si>
  <si>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</si>
  <si>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</si>
  <si>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</si>
  <si>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</si>
  <si>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</si>
  <si>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</si>
  <si>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</si>
  <si>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</si>
  <si>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</si>
  <si>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</si>
  <si>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</si>
  <si>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</si>
  <si>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</si>
  <si>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</si>
  <si>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</si>
  <si>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</si>
  <si>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</si>
  <si>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</si>
  <si>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</si>
  <si>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</si>
  <si>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</si>
  <si>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</si>
  <si>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</si>
  <si>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</si>
  <si>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</si>
  <si>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</si>
  <si>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</si>
  <si>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</si>
  <si>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</si>
  <si>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</si>
  <si>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</si>
  <si>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</si>
  <si>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</si>
  <si>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</si>
  <si>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</si>
  <si>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</si>
  <si>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</si>
  <si>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</t>
  </si>
  <si>
    <t xml:space="preserve">                                                                                                        </t>
  </si>
  <si>
    <t>за январь месяц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</si>
</sst>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34" borderId="10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164" fontId="10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64" fontId="10" fillId="34" borderId="13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11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NumberFormat="1" applyFont="1" applyFill="1" applyBorder="1" applyAlignment="1">
      <alignment/>
    </xf>
    <xf numFmtId="9" fontId="10" fillId="34" borderId="10" xfId="55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164" fontId="10" fillId="34" borderId="15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10" fillId="34" borderId="16" xfId="0" applyNumberFormat="1" applyFont="1" applyFill="1" applyBorder="1" applyAlignment="1">
      <alignment/>
    </xf>
    <xf numFmtId="164" fontId="10" fillId="34" borderId="17" xfId="0" applyNumberFormat="1" applyFont="1" applyFill="1" applyBorder="1" applyAlignment="1">
      <alignment/>
    </xf>
    <xf numFmtId="164" fontId="10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164" fontId="7" fillId="1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6.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3.5" customHeight="1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customHeight="1">
      <c r="A5" s="56" t="s">
        <v>89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 customHeight="1">
      <c r="A6" s="53" t="s">
        <v>3</v>
      </c>
      <c r="B6" s="53" t="s">
        <v>4</v>
      </c>
      <c r="C6" s="58" t="s">
        <v>9</v>
      </c>
      <c r="D6" s="58"/>
      <c r="E6" s="58"/>
      <c r="F6" s="58"/>
      <c r="G6" s="58"/>
      <c r="H6" s="58"/>
      <c r="I6" s="58"/>
      <c r="J6" s="58"/>
      <c r="K6" s="58"/>
      <c r="L6" s="58"/>
    </row>
    <row r="7" spans="1:12" ht="29.25" customHeight="1">
      <c r="A7" s="53"/>
      <c r="B7" s="53"/>
      <c r="C7" s="53" t="s">
        <v>82</v>
      </c>
      <c r="D7" s="53"/>
      <c r="E7" s="53" t="s">
        <v>5</v>
      </c>
      <c r="F7" s="53"/>
      <c r="G7" s="53" t="s">
        <v>6</v>
      </c>
      <c r="H7" s="53"/>
      <c r="I7" s="53" t="s">
        <v>7</v>
      </c>
      <c r="J7" s="53"/>
      <c r="K7" s="53" t="s">
        <v>8</v>
      </c>
      <c r="L7" s="53"/>
    </row>
    <row r="8" spans="1:12" ht="15">
      <c r="A8" s="53"/>
      <c r="B8" s="53"/>
      <c r="C8" s="1" t="s">
        <v>10</v>
      </c>
      <c r="D8" s="1" t="s">
        <v>11</v>
      </c>
      <c r="E8" s="1" t="s">
        <v>10</v>
      </c>
      <c r="F8" s="1" t="s">
        <v>11</v>
      </c>
      <c r="G8" s="1" t="s">
        <v>10</v>
      </c>
      <c r="H8" s="1" t="s">
        <v>11</v>
      </c>
      <c r="I8" s="1" t="s">
        <v>10</v>
      </c>
      <c r="J8" s="1" t="s">
        <v>11</v>
      </c>
      <c r="K8" s="1" t="s">
        <v>10</v>
      </c>
      <c r="L8" s="1" t="s">
        <v>11</v>
      </c>
    </row>
    <row r="9" spans="1:12" ht="15.75">
      <c r="A9" s="1">
        <v>1</v>
      </c>
      <c r="B9" s="2" t="s">
        <v>12</v>
      </c>
      <c r="C9" s="3">
        <v>293</v>
      </c>
      <c r="D9" s="3">
        <v>338</v>
      </c>
      <c r="E9" s="16">
        <f>Лист2!AA23</f>
        <v>293.11764705882354</v>
      </c>
      <c r="F9" s="8">
        <f>Лист2!AA22</f>
        <v>347.6470588235294</v>
      </c>
      <c r="G9" s="64">
        <f>E9-C9</f>
        <v>0.1176470588235361</v>
      </c>
      <c r="H9" s="18">
        <f>F9-D9</f>
        <v>9.647058823529392</v>
      </c>
      <c r="I9" s="63">
        <f>C9-E9</f>
        <v>-0.1176470588235361</v>
      </c>
      <c r="J9" s="63">
        <f>D9-F9</f>
        <v>-9.647058823529392</v>
      </c>
      <c r="K9" s="17">
        <f>(E9*100)/C9</f>
        <v>100.04015257980325</v>
      </c>
      <c r="L9" s="17">
        <f>(F9*100)/D9</f>
        <v>102.85415941524538</v>
      </c>
    </row>
    <row r="10" spans="1:12" ht="15.75">
      <c r="A10" s="1">
        <v>2</v>
      </c>
      <c r="B10" s="2" t="s">
        <v>13</v>
      </c>
      <c r="C10" s="3">
        <v>23</v>
      </c>
      <c r="D10" s="3">
        <v>30</v>
      </c>
      <c r="E10" s="16">
        <f>Лист2!AA13</f>
        <v>22.764705882352942</v>
      </c>
      <c r="F10" s="8">
        <f>Лист2!AA12</f>
        <v>30.058823529411764</v>
      </c>
      <c r="G10" s="62">
        <f aca="true" t="shared" si="0" ref="G10:G41">E10-C10</f>
        <v>-0.235294117647058</v>
      </c>
      <c r="H10" s="18">
        <f aca="true" t="shared" si="1" ref="H10:H41">F10-D10</f>
        <v>0.0588235294117645</v>
      </c>
      <c r="I10" s="18">
        <f aca="true" t="shared" si="2" ref="I10:I41">C10-E10</f>
        <v>0.235294117647058</v>
      </c>
      <c r="J10" s="63">
        <f aca="true" t="shared" si="3" ref="J10:J41">D10-F10</f>
        <v>-0.0588235294117645</v>
      </c>
      <c r="K10" s="17">
        <f>E10*100/C10</f>
        <v>98.9769820971867</v>
      </c>
      <c r="L10" s="17">
        <f>F10*100/D10</f>
        <v>100.19607843137256</v>
      </c>
    </row>
    <row r="11" spans="1:12" ht="15.75">
      <c r="A11" s="1">
        <v>3</v>
      </c>
      <c r="B11" s="2" t="s">
        <v>14</v>
      </c>
      <c r="C11" s="3">
        <v>7</v>
      </c>
      <c r="D11" s="3">
        <v>8</v>
      </c>
      <c r="E11" s="16">
        <f>Лист2!AA15</f>
        <v>6.9411764705882355</v>
      </c>
      <c r="F11" s="8">
        <f>Лист2!AA14</f>
        <v>7.9411764705882355</v>
      </c>
      <c r="G11" s="62">
        <f t="shared" si="0"/>
        <v>-0.0588235294117645</v>
      </c>
      <c r="H11" s="63">
        <f t="shared" si="1"/>
        <v>-0.0588235294117645</v>
      </c>
      <c r="I11" s="18">
        <f t="shared" si="2"/>
        <v>0.0588235294117645</v>
      </c>
      <c r="J11" s="18">
        <f t="shared" si="3"/>
        <v>0.0588235294117645</v>
      </c>
      <c r="K11" s="17">
        <f>E11*100/C11</f>
        <v>99.15966386554622</v>
      </c>
      <c r="L11" s="17">
        <f>F11*100/D11</f>
        <v>99.26470588235294</v>
      </c>
    </row>
    <row r="12" spans="1:12" ht="15.75">
      <c r="A12" s="1">
        <v>4</v>
      </c>
      <c r="B12" s="2" t="s">
        <v>15</v>
      </c>
      <c r="C12" s="3">
        <v>3</v>
      </c>
      <c r="D12" s="3">
        <v>5</v>
      </c>
      <c r="E12" s="16">
        <f>Лист2!AA17</f>
        <v>3</v>
      </c>
      <c r="F12" s="8">
        <f>Лист2!AA16</f>
        <v>5</v>
      </c>
      <c r="G12" s="62">
        <f t="shared" si="0"/>
        <v>0</v>
      </c>
      <c r="H12" s="63">
        <f t="shared" si="1"/>
        <v>0</v>
      </c>
      <c r="I12" s="63">
        <f t="shared" si="2"/>
        <v>0</v>
      </c>
      <c r="J12" s="63">
        <f t="shared" si="3"/>
        <v>0</v>
      </c>
      <c r="K12" s="17">
        <f>E12*100/C12</f>
        <v>100</v>
      </c>
      <c r="L12" s="17">
        <f aca="true" t="shared" si="4" ref="L12:L18">(F12*100)/D12</f>
        <v>100</v>
      </c>
    </row>
    <row r="13" spans="1:12" ht="15.75">
      <c r="A13" s="1">
        <v>5</v>
      </c>
      <c r="B13" s="2" t="s">
        <v>85</v>
      </c>
      <c r="C13" s="3">
        <v>51</v>
      </c>
      <c r="D13" s="3">
        <v>56</v>
      </c>
      <c r="E13" s="16">
        <f>Лист2!AA4</f>
        <v>35.23529411764706</v>
      </c>
      <c r="F13" s="8">
        <f>Лист2!AA3</f>
        <v>41.411764705882355</v>
      </c>
      <c r="G13" s="62">
        <f t="shared" si="0"/>
        <v>-15.764705882352942</v>
      </c>
      <c r="H13" s="63">
        <f t="shared" si="1"/>
        <v>-14.588235294117645</v>
      </c>
      <c r="I13" s="18">
        <f t="shared" si="2"/>
        <v>15.764705882352942</v>
      </c>
      <c r="J13" s="18">
        <f t="shared" si="3"/>
        <v>14.588235294117645</v>
      </c>
      <c r="K13" s="17">
        <f>(E13*100)/C13</f>
        <v>69.0888119953864</v>
      </c>
      <c r="L13" s="17">
        <f t="shared" si="4"/>
        <v>73.94957983193277</v>
      </c>
    </row>
    <row r="14" spans="1:12" ht="15.75">
      <c r="A14" s="1"/>
      <c r="B14" s="2" t="s">
        <v>84</v>
      </c>
      <c r="C14" s="3">
        <v>41</v>
      </c>
      <c r="D14" s="3">
        <v>45</v>
      </c>
      <c r="E14" s="16">
        <f>Лист2!AA6</f>
        <v>12.588235294117647</v>
      </c>
      <c r="F14" s="8">
        <f>Лист2!AA5</f>
        <v>13.941176470588236</v>
      </c>
      <c r="G14" s="62">
        <f t="shared" si="0"/>
        <v>-28.411764705882355</v>
      </c>
      <c r="H14" s="63">
        <f t="shared" si="1"/>
        <v>-31.058823529411764</v>
      </c>
      <c r="I14" s="18">
        <f t="shared" si="2"/>
        <v>28.411764705882355</v>
      </c>
      <c r="J14" s="18">
        <f t="shared" si="3"/>
        <v>31.058823529411764</v>
      </c>
      <c r="K14" s="17">
        <f>(E14*100)/C14</f>
        <v>30.703012912482066</v>
      </c>
      <c r="L14" s="17">
        <f>(F14*100)/D14</f>
        <v>30.98039215686275</v>
      </c>
    </row>
    <row r="15" spans="1:12" ht="15.75">
      <c r="A15" s="1">
        <v>6</v>
      </c>
      <c r="B15" s="2" t="s">
        <v>16</v>
      </c>
      <c r="C15" s="3">
        <v>17</v>
      </c>
      <c r="D15" s="3">
        <v>20</v>
      </c>
      <c r="E15" s="16">
        <f>Лист2!AA8</f>
        <v>21.764705882352942</v>
      </c>
      <c r="F15" s="8">
        <f>Лист2!AA7</f>
        <v>23.11764705882353</v>
      </c>
      <c r="G15" s="64">
        <f t="shared" si="0"/>
        <v>4.764705882352942</v>
      </c>
      <c r="H15" s="18">
        <f t="shared" si="1"/>
        <v>3.117647058823529</v>
      </c>
      <c r="I15" s="63">
        <f t="shared" si="2"/>
        <v>-4.764705882352942</v>
      </c>
      <c r="J15" s="63">
        <f t="shared" si="3"/>
        <v>-3.117647058823529</v>
      </c>
      <c r="K15" s="17">
        <f>(E15*100)/C15</f>
        <v>128.02768166089965</v>
      </c>
      <c r="L15" s="17">
        <f t="shared" si="4"/>
        <v>115.58823529411764</v>
      </c>
    </row>
    <row r="16" spans="1:12" ht="15.75">
      <c r="A16" s="1">
        <v>7</v>
      </c>
      <c r="B16" s="2" t="s">
        <v>17</v>
      </c>
      <c r="C16" s="3">
        <v>25.5</v>
      </c>
      <c r="D16" s="3">
        <v>29</v>
      </c>
      <c r="E16" s="16">
        <f>Лист2!AA10</f>
        <v>24.58823529411765</v>
      </c>
      <c r="F16" s="8">
        <f>Лист2!AA9</f>
        <v>27.764705882352942</v>
      </c>
      <c r="G16" s="62">
        <f t="shared" si="0"/>
        <v>-0.9117647058823515</v>
      </c>
      <c r="H16" s="63">
        <f t="shared" si="1"/>
        <v>-1.235294117647058</v>
      </c>
      <c r="I16" s="18">
        <f t="shared" si="2"/>
        <v>0.9117647058823515</v>
      </c>
      <c r="J16" s="18">
        <f t="shared" si="3"/>
        <v>1.235294117647058</v>
      </c>
      <c r="K16" s="17">
        <f>E16*100/C16</f>
        <v>96.4244521337947</v>
      </c>
      <c r="L16" s="17">
        <f t="shared" si="4"/>
        <v>95.74036511156187</v>
      </c>
    </row>
    <row r="17" spans="1:12" ht="15.75">
      <c r="A17" s="1">
        <v>8</v>
      </c>
      <c r="B17" s="2" t="s">
        <v>18</v>
      </c>
      <c r="C17" s="3" t="s">
        <v>80</v>
      </c>
      <c r="D17" s="3">
        <v>5</v>
      </c>
      <c r="E17" s="16" t="s">
        <v>80</v>
      </c>
      <c r="F17" s="8">
        <f>Лист2!AA11</f>
        <v>4.882352941176471</v>
      </c>
      <c r="G17" s="64"/>
      <c r="H17" s="63">
        <f t="shared" si="1"/>
        <v>-0.117647058823529</v>
      </c>
      <c r="I17" s="18"/>
      <c r="J17" s="18">
        <f t="shared" si="3"/>
        <v>0.117647058823529</v>
      </c>
      <c r="K17" s="17" t="s">
        <v>80</v>
      </c>
      <c r="L17" s="17">
        <f t="shared" si="4"/>
        <v>97.64705882352942</v>
      </c>
    </row>
    <row r="18" spans="1:12" ht="15.75">
      <c r="A18" s="1">
        <v>9</v>
      </c>
      <c r="B18" s="2" t="s">
        <v>19</v>
      </c>
      <c r="C18" s="3">
        <v>16</v>
      </c>
      <c r="D18" s="3">
        <v>18</v>
      </c>
      <c r="E18" s="16">
        <f>Лист2!AA35</f>
        <v>15.529411764705882</v>
      </c>
      <c r="F18" s="8">
        <f>Лист2!AA34</f>
        <v>18.176470588235293</v>
      </c>
      <c r="G18" s="62">
        <f t="shared" si="0"/>
        <v>-0.47058823529411775</v>
      </c>
      <c r="H18" s="18">
        <f t="shared" si="1"/>
        <v>0.1764705882352935</v>
      </c>
      <c r="I18" s="18">
        <f t="shared" si="2"/>
        <v>0.47058823529411775</v>
      </c>
      <c r="J18" s="63">
        <f t="shared" si="3"/>
        <v>-0.1764705882352935</v>
      </c>
      <c r="K18" s="17">
        <f>(E18*100)/C18</f>
        <v>97.05882352941177</v>
      </c>
      <c r="L18" s="17">
        <f t="shared" si="4"/>
        <v>100.98039215686273</v>
      </c>
    </row>
    <row r="19" spans="1:12" ht="15.75">
      <c r="A19" s="1">
        <v>10</v>
      </c>
      <c r="B19" s="2" t="s">
        <v>20</v>
      </c>
      <c r="C19" s="3">
        <v>120</v>
      </c>
      <c r="D19" s="3">
        <v>140</v>
      </c>
      <c r="E19" s="16"/>
      <c r="F19" s="8"/>
      <c r="G19" s="64"/>
      <c r="H19" s="18"/>
      <c r="I19" s="18"/>
      <c r="J19" s="18"/>
      <c r="K19" s="17"/>
      <c r="L19" s="17"/>
    </row>
    <row r="20" spans="1:12" ht="15.75">
      <c r="A20" s="1"/>
      <c r="B20" s="2" t="s">
        <v>21</v>
      </c>
      <c r="C20" s="3">
        <v>129</v>
      </c>
      <c r="D20" s="3">
        <v>150</v>
      </c>
      <c r="E20" s="8">
        <f>Лист2!AA39</f>
        <v>127.41176470588235</v>
      </c>
      <c r="F20" s="8">
        <f>Лист2!AA38</f>
        <v>149.47058823529412</v>
      </c>
      <c r="G20" s="62">
        <f t="shared" si="0"/>
        <v>-1.588235294117652</v>
      </c>
      <c r="H20" s="63">
        <f t="shared" si="1"/>
        <v>-0.529411764705884</v>
      </c>
      <c r="I20" s="18">
        <f t="shared" si="2"/>
        <v>1.588235294117652</v>
      </c>
      <c r="J20" s="18">
        <f t="shared" si="3"/>
        <v>0.529411764705884</v>
      </c>
      <c r="K20" s="17">
        <f>(E20*100)/C20</f>
        <v>98.76880984952119</v>
      </c>
      <c r="L20" s="17">
        <f>(F20*100)/D20</f>
        <v>99.6470588235294</v>
      </c>
    </row>
    <row r="21" spans="1:12" ht="15.75">
      <c r="A21" s="1"/>
      <c r="B21" s="2" t="s">
        <v>22</v>
      </c>
      <c r="C21" s="3">
        <v>139</v>
      </c>
      <c r="D21" s="3">
        <v>155</v>
      </c>
      <c r="E21" s="16"/>
      <c r="F21" s="8"/>
      <c r="G21" s="64"/>
      <c r="H21" s="18"/>
      <c r="I21" s="18"/>
      <c r="J21" s="18"/>
      <c r="K21" s="17"/>
      <c r="L21" s="17"/>
    </row>
    <row r="22" spans="1:12" ht="13.5" customHeight="1">
      <c r="A22" s="1"/>
      <c r="B22" s="2" t="s">
        <v>49</v>
      </c>
      <c r="C22" s="3">
        <v>150</v>
      </c>
      <c r="D22" s="3">
        <v>176</v>
      </c>
      <c r="E22" s="8"/>
      <c r="F22" s="8"/>
      <c r="G22" s="64"/>
      <c r="H22" s="18"/>
      <c r="I22" s="18"/>
      <c r="J22" s="18"/>
      <c r="K22" s="17"/>
      <c r="L22" s="17"/>
    </row>
    <row r="23" spans="1:12" ht="15.75">
      <c r="A23" s="1">
        <v>11</v>
      </c>
      <c r="B23" s="2" t="s">
        <v>23</v>
      </c>
      <c r="C23" s="3">
        <v>192</v>
      </c>
      <c r="D23" s="3">
        <v>244</v>
      </c>
      <c r="E23" s="16">
        <f>Лист2!AA37</f>
        <v>189.47058823529412</v>
      </c>
      <c r="F23" s="8">
        <f>Лист2!AA36</f>
        <v>240.7058823529412</v>
      </c>
      <c r="G23" s="62">
        <f t="shared" si="0"/>
        <v>-2.529411764705884</v>
      </c>
      <c r="H23" s="63">
        <f t="shared" si="1"/>
        <v>-3.294117647058812</v>
      </c>
      <c r="I23" s="18">
        <f t="shared" si="2"/>
        <v>2.529411764705884</v>
      </c>
      <c r="J23" s="18">
        <f t="shared" si="3"/>
        <v>3.294117647058812</v>
      </c>
      <c r="K23" s="17">
        <f>(E23*100)/C23</f>
        <v>98.68259803921569</v>
      </c>
      <c r="L23" s="17">
        <f>(F23*100)/D23</f>
        <v>98.6499517839923</v>
      </c>
    </row>
    <row r="24" spans="1:12" ht="15.75">
      <c r="A24" s="1">
        <v>12</v>
      </c>
      <c r="B24" s="4" t="s">
        <v>24</v>
      </c>
      <c r="C24" s="3">
        <v>81</v>
      </c>
      <c r="D24" s="3">
        <v>85.5</v>
      </c>
      <c r="E24" s="16">
        <f>Лист2!AA49</f>
        <v>77.58823529411765</v>
      </c>
      <c r="F24" s="8">
        <f>Лист2!AA48</f>
        <v>83.17647058823529</v>
      </c>
      <c r="G24" s="62">
        <f t="shared" si="0"/>
        <v>-3.411764705882348</v>
      </c>
      <c r="H24" s="63">
        <f t="shared" si="1"/>
        <v>-2.32352941176471</v>
      </c>
      <c r="I24" s="18">
        <f t="shared" si="2"/>
        <v>3.411764705882348</v>
      </c>
      <c r="J24" s="18">
        <f t="shared" si="3"/>
        <v>2.32352941176471</v>
      </c>
      <c r="K24" s="17">
        <f>E24*100/C24</f>
        <v>95.78794480755265</v>
      </c>
      <c r="L24" s="17">
        <f>F24*100/D24</f>
        <v>97.28242174062608</v>
      </c>
    </row>
    <row r="25" spans="1:12" ht="15.75">
      <c r="A25" s="1">
        <v>13</v>
      </c>
      <c r="B25" s="2" t="s">
        <v>25</v>
      </c>
      <c r="C25" s="3">
        <v>7</v>
      </c>
      <c r="D25" s="3">
        <v>8</v>
      </c>
      <c r="E25" s="16">
        <f>Лист2!AA59</f>
        <v>7</v>
      </c>
      <c r="F25" s="8">
        <f>Лист2!AA58</f>
        <v>8</v>
      </c>
      <c r="G25" s="62">
        <f t="shared" si="0"/>
        <v>0</v>
      </c>
      <c r="H25" s="63">
        <f t="shared" si="1"/>
        <v>0</v>
      </c>
      <c r="I25" s="63">
        <f t="shared" si="2"/>
        <v>0</v>
      </c>
      <c r="J25" s="63">
        <f t="shared" si="3"/>
        <v>0</v>
      </c>
      <c r="K25" s="17">
        <f aca="true" t="shared" si="5" ref="K25:L27">(E25*100)/C25</f>
        <v>100</v>
      </c>
      <c r="L25" s="17">
        <f t="shared" si="5"/>
        <v>100</v>
      </c>
    </row>
    <row r="26" spans="1:12" ht="15.75">
      <c r="A26" s="1">
        <v>14</v>
      </c>
      <c r="B26" s="2" t="s">
        <v>26</v>
      </c>
      <c r="C26" s="3">
        <v>75</v>
      </c>
      <c r="D26" s="3">
        <v>75</v>
      </c>
      <c r="E26" s="16">
        <f>Лист2!AA47</f>
        <v>70.52941176470588</v>
      </c>
      <c r="F26" s="8">
        <f>Лист2!AA46</f>
        <v>70.52941176470588</v>
      </c>
      <c r="G26" s="62">
        <f t="shared" si="0"/>
        <v>-4.470588235294116</v>
      </c>
      <c r="H26" s="63">
        <f t="shared" si="1"/>
        <v>-4.470588235294116</v>
      </c>
      <c r="I26" s="18">
        <f t="shared" si="2"/>
        <v>4.470588235294116</v>
      </c>
      <c r="J26" s="18">
        <f t="shared" si="3"/>
        <v>4.470588235294116</v>
      </c>
      <c r="K26" s="17">
        <f t="shared" si="5"/>
        <v>94.03921568627452</v>
      </c>
      <c r="L26" s="17">
        <f t="shared" si="5"/>
        <v>94.03921568627452</v>
      </c>
    </row>
    <row r="27" spans="1:12" ht="15.75">
      <c r="A27" s="1">
        <v>15</v>
      </c>
      <c r="B27" s="2" t="s">
        <v>27</v>
      </c>
      <c r="C27" s="3">
        <v>30</v>
      </c>
      <c r="D27" s="3">
        <v>37.5</v>
      </c>
      <c r="E27" s="41">
        <f>Лист2!AA55</f>
        <v>30</v>
      </c>
      <c r="F27" s="8">
        <f>Лист2!AA54</f>
        <v>37.76470588235294</v>
      </c>
      <c r="G27" s="62">
        <f t="shared" si="0"/>
        <v>0</v>
      </c>
      <c r="H27" s="18">
        <f t="shared" si="1"/>
        <v>0.264705882352942</v>
      </c>
      <c r="I27" s="63">
        <f t="shared" si="2"/>
        <v>0</v>
      </c>
      <c r="J27" s="63">
        <f t="shared" si="3"/>
        <v>-0.264705882352942</v>
      </c>
      <c r="K27" s="17">
        <f t="shared" si="5"/>
        <v>100</v>
      </c>
      <c r="L27" s="17">
        <f t="shared" si="5"/>
        <v>100.70588235294117</v>
      </c>
    </row>
    <row r="28" spans="1:12" ht="15.75">
      <c r="A28" s="1">
        <v>16</v>
      </c>
      <c r="B28" s="2" t="s">
        <v>77</v>
      </c>
      <c r="C28" s="3">
        <v>45</v>
      </c>
      <c r="D28" s="3">
        <v>60</v>
      </c>
      <c r="E28" s="27">
        <f>Лист2!AA57</f>
        <v>44.705882352941174</v>
      </c>
      <c r="F28" s="24">
        <f>Лист2!AA56</f>
        <v>59.411764705882355</v>
      </c>
      <c r="G28" s="62">
        <f t="shared" si="0"/>
        <v>-0.29411764705882604</v>
      </c>
      <c r="H28" s="63">
        <f t="shared" si="1"/>
        <v>-0.588235294117645</v>
      </c>
      <c r="I28" s="18">
        <f t="shared" si="2"/>
        <v>0.29411764705882604</v>
      </c>
      <c r="J28" s="18">
        <f t="shared" si="3"/>
        <v>0.588235294117645</v>
      </c>
      <c r="K28" s="17">
        <f>E28*100/C28</f>
        <v>99.34640522875816</v>
      </c>
      <c r="L28" s="17">
        <f aca="true" t="shared" si="6" ref="L28:L33">(F28*100)/D28</f>
        <v>99.01960784313725</v>
      </c>
    </row>
    <row r="29" spans="1:12" ht="15.75">
      <c r="A29" s="1">
        <v>17</v>
      </c>
      <c r="B29" s="2" t="s">
        <v>28</v>
      </c>
      <c r="C29" s="3">
        <v>22.5</v>
      </c>
      <c r="D29" s="3">
        <v>32</v>
      </c>
      <c r="E29" s="25">
        <f>Лист2!AA27</f>
        <v>23.176470588235293</v>
      </c>
      <c r="F29" s="24">
        <f>Лист2!AA26</f>
        <v>32.76470588235294</v>
      </c>
      <c r="G29" s="64">
        <f t="shared" si="0"/>
        <v>0.6764705882352935</v>
      </c>
      <c r="H29" s="18">
        <f t="shared" si="1"/>
        <v>0.764705882352942</v>
      </c>
      <c r="I29" s="63">
        <f t="shared" si="2"/>
        <v>-0.6764705882352935</v>
      </c>
      <c r="J29" s="63">
        <f t="shared" si="3"/>
        <v>-0.764705882352942</v>
      </c>
      <c r="K29" s="17">
        <f>(E29*100)/C29</f>
        <v>103.00653594771241</v>
      </c>
      <c r="L29" s="17">
        <f t="shared" si="6"/>
        <v>102.38970588235294</v>
      </c>
    </row>
    <row r="30" spans="1:12" ht="14.25" customHeight="1">
      <c r="A30" s="1">
        <v>18</v>
      </c>
      <c r="B30" s="2" t="s">
        <v>29</v>
      </c>
      <c r="C30" s="3">
        <v>6</v>
      </c>
      <c r="D30" s="3">
        <v>9</v>
      </c>
      <c r="E30" s="25">
        <f>Лист2!AA25</f>
        <v>6</v>
      </c>
      <c r="F30" s="24">
        <f>Лист2!AA24</f>
        <v>8.647058823529411</v>
      </c>
      <c r="G30" s="62">
        <f t="shared" si="0"/>
        <v>0</v>
      </c>
      <c r="H30" s="63">
        <f t="shared" si="1"/>
        <v>-0.35294117647058876</v>
      </c>
      <c r="I30" s="63">
        <f t="shared" si="2"/>
        <v>0</v>
      </c>
      <c r="J30" s="18">
        <f t="shared" si="3"/>
        <v>0.35294117647058876</v>
      </c>
      <c r="K30" s="17">
        <f>(E30*100)/C30</f>
        <v>100</v>
      </c>
      <c r="L30" s="17">
        <f t="shared" si="6"/>
        <v>96.078431372549</v>
      </c>
    </row>
    <row r="31" spans="1:12" ht="15.75">
      <c r="A31" s="1">
        <v>19</v>
      </c>
      <c r="B31" s="2" t="s">
        <v>30</v>
      </c>
      <c r="C31" s="3">
        <v>19</v>
      </c>
      <c r="D31" s="3">
        <v>22</v>
      </c>
      <c r="E31" s="25">
        <f>Лист2!AA31</f>
        <v>19</v>
      </c>
      <c r="F31" s="24">
        <f>Лист2!AA30</f>
        <v>22</v>
      </c>
      <c r="G31" s="62">
        <f t="shared" si="0"/>
        <v>0</v>
      </c>
      <c r="H31" s="63">
        <f t="shared" si="1"/>
        <v>0</v>
      </c>
      <c r="I31" s="63">
        <f t="shared" si="2"/>
        <v>0</v>
      </c>
      <c r="J31" s="63">
        <f t="shared" si="3"/>
        <v>0</v>
      </c>
      <c r="K31" s="17">
        <f>E31*100/C31</f>
        <v>100</v>
      </c>
      <c r="L31" s="17">
        <f t="shared" si="6"/>
        <v>100</v>
      </c>
    </row>
    <row r="32" spans="1:12" ht="33" customHeight="1">
      <c r="A32" s="1">
        <v>20</v>
      </c>
      <c r="B32" s="2" t="s">
        <v>79</v>
      </c>
      <c r="C32" s="3">
        <v>2</v>
      </c>
      <c r="D32" s="3">
        <v>2</v>
      </c>
      <c r="E32" s="26">
        <v>2</v>
      </c>
      <c r="F32" s="26">
        <v>2</v>
      </c>
      <c r="G32" s="62">
        <f t="shared" si="0"/>
        <v>0</v>
      </c>
      <c r="H32" s="63">
        <f t="shared" si="1"/>
        <v>0</v>
      </c>
      <c r="I32" s="63">
        <f t="shared" si="2"/>
        <v>0</v>
      </c>
      <c r="J32" s="63">
        <f t="shared" si="3"/>
        <v>0</v>
      </c>
      <c r="K32" s="17">
        <f>E32*100/C32</f>
        <v>100</v>
      </c>
      <c r="L32" s="17">
        <f t="shared" si="6"/>
        <v>100</v>
      </c>
    </row>
    <row r="33" spans="1:12" ht="24" customHeight="1">
      <c r="A33" s="1">
        <v>21</v>
      </c>
      <c r="B33" s="7" t="s">
        <v>31</v>
      </c>
      <c r="C33" s="3">
        <v>13.5</v>
      </c>
      <c r="D33" s="3">
        <v>16</v>
      </c>
      <c r="E33" s="25">
        <f>Лист2!AA21</f>
        <v>13.058823529411764</v>
      </c>
      <c r="F33" s="24">
        <f>Лист2!AA20</f>
        <v>16.058823529411764</v>
      </c>
      <c r="G33" s="62">
        <f t="shared" si="0"/>
        <v>-0.4411764705882355</v>
      </c>
      <c r="H33" s="18">
        <f t="shared" si="1"/>
        <v>0.0588235294117645</v>
      </c>
      <c r="I33" s="18">
        <f t="shared" si="2"/>
        <v>0.4411764705882355</v>
      </c>
      <c r="J33" s="63">
        <f t="shared" si="3"/>
        <v>-0.0588235294117645</v>
      </c>
      <c r="K33" s="17">
        <f>(E33*100)/C33</f>
        <v>96.73202614379085</v>
      </c>
      <c r="L33" s="17">
        <f t="shared" si="6"/>
        <v>100.36764705882352</v>
      </c>
    </row>
    <row r="34" spans="1:12" ht="15.75">
      <c r="A34" s="1">
        <v>22</v>
      </c>
      <c r="B34" s="2" t="s">
        <v>32</v>
      </c>
      <c r="C34" s="3">
        <v>7</v>
      </c>
      <c r="D34" s="3">
        <v>8.3</v>
      </c>
      <c r="E34" s="25">
        <f>Лист2!AA19</f>
        <v>6.882352941176471</v>
      </c>
      <c r="F34" s="24">
        <f>Лист2!AA18</f>
        <v>8.235294117647058</v>
      </c>
      <c r="G34" s="62">
        <f t="shared" si="0"/>
        <v>-0.117647058823529</v>
      </c>
      <c r="H34" s="63">
        <f t="shared" si="1"/>
        <v>-0.06470588235294272</v>
      </c>
      <c r="I34" s="18">
        <f t="shared" si="2"/>
        <v>0.117647058823529</v>
      </c>
      <c r="J34" s="18">
        <f t="shared" si="3"/>
        <v>0.06470588235294272</v>
      </c>
      <c r="K34" s="17">
        <f>(E34*100)/C34</f>
        <v>98.31932773109244</v>
      </c>
      <c r="L34" s="17">
        <f>F34*100/D34</f>
        <v>99.22041105598865</v>
      </c>
    </row>
    <row r="35" spans="1:12" ht="15.75">
      <c r="A35" s="1">
        <v>23</v>
      </c>
      <c r="B35" s="2" t="s">
        <v>33</v>
      </c>
      <c r="C35" s="3">
        <v>5</v>
      </c>
      <c r="D35" s="3">
        <v>15</v>
      </c>
      <c r="E35" s="25">
        <f>Лист2!AA53</f>
        <v>4.705882352941177</v>
      </c>
      <c r="F35" s="24">
        <f>Лист2!AA52</f>
        <v>14.705882352941176</v>
      </c>
      <c r="G35" s="62">
        <f t="shared" si="0"/>
        <v>-0.2941176470588234</v>
      </c>
      <c r="H35" s="63">
        <f t="shared" si="1"/>
        <v>-0.29411764705882426</v>
      </c>
      <c r="I35" s="18">
        <f t="shared" si="2"/>
        <v>0.2941176470588234</v>
      </c>
      <c r="J35" s="18">
        <f t="shared" si="3"/>
        <v>0.29411764705882426</v>
      </c>
      <c r="K35" s="17">
        <f>(E35*100)/C35</f>
        <v>94.11764705882354</v>
      </c>
      <c r="L35" s="17">
        <f>(F35*100)/D35</f>
        <v>98.0392156862745</v>
      </c>
    </row>
    <row r="36" spans="1:12" ht="15.75">
      <c r="A36" s="1">
        <v>24</v>
      </c>
      <c r="B36" s="2" t="s">
        <v>34</v>
      </c>
      <c r="C36" s="3">
        <v>0.4</v>
      </c>
      <c r="D36" s="3">
        <v>0.45</v>
      </c>
      <c r="E36" s="25">
        <f>Лист2!AA43</f>
        <v>0.3823529411764706</v>
      </c>
      <c r="F36" s="24">
        <f>Лист2!AA42</f>
        <v>0.4411764705882353</v>
      </c>
      <c r="G36" s="62">
        <f t="shared" si="0"/>
        <v>-0.017647058823529405</v>
      </c>
      <c r="H36" s="63">
        <f t="shared" si="1"/>
        <v>-0.00882352941176473</v>
      </c>
      <c r="I36" s="31">
        <f t="shared" si="2"/>
        <v>0.017647058823529405</v>
      </c>
      <c r="J36" s="31">
        <f t="shared" si="3"/>
        <v>0.00882352941176473</v>
      </c>
      <c r="K36" s="17">
        <f>E36*100/C36</f>
        <v>95.58823529411765</v>
      </c>
      <c r="L36" s="17">
        <f>F36*100/D36</f>
        <v>98.0392156862745</v>
      </c>
    </row>
    <row r="37" spans="1:12" ht="15.75">
      <c r="A37" s="1">
        <v>25</v>
      </c>
      <c r="B37" s="2" t="s">
        <v>35</v>
      </c>
      <c r="C37" s="3">
        <v>0.4</v>
      </c>
      <c r="D37" s="3">
        <v>0.45</v>
      </c>
      <c r="E37" s="16">
        <f>Лист2!AA45</f>
        <v>0.3647058823529412</v>
      </c>
      <c r="F37" s="8">
        <f>Лист2!AA44</f>
        <v>0.4411764705882353</v>
      </c>
      <c r="G37" s="62">
        <f t="shared" si="0"/>
        <v>-0.03529411764705881</v>
      </c>
      <c r="H37" s="63">
        <f t="shared" si="1"/>
        <v>-0.00882352941176473</v>
      </c>
      <c r="I37" s="31">
        <f t="shared" si="2"/>
        <v>0.03529411764705881</v>
      </c>
      <c r="J37" s="31">
        <f t="shared" si="3"/>
        <v>0.00882352941176473</v>
      </c>
      <c r="K37" s="17">
        <f aca="true" t="shared" si="7" ref="K37:L41">(E37*100)/C37</f>
        <v>91.1764705882353</v>
      </c>
      <c r="L37" s="17">
        <f>(F37*100)/D37</f>
        <v>98.0392156862745</v>
      </c>
    </row>
    <row r="38" spans="1:12" ht="33" customHeight="1">
      <c r="A38" s="1">
        <v>26</v>
      </c>
      <c r="B38" s="2" t="s">
        <v>36</v>
      </c>
      <c r="C38" s="12">
        <v>0.75</v>
      </c>
      <c r="D38" s="12">
        <v>0.9</v>
      </c>
      <c r="E38" s="16">
        <f>Лист2!AA41</f>
        <v>0.7352941176470589</v>
      </c>
      <c r="F38" s="8">
        <f>Лист2!AA40</f>
        <v>0.8823529411764706</v>
      </c>
      <c r="G38" s="62">
        <f t="shared" si="0"/>
        <v>-0.014705882352941124</v>
      </c>
      <c r="H38" s="63">
        <f t="shared" si="1"/>
        <v>-0.01764705882352946</v>
      </c>
      <c r="I38" s="31">
        <f t="shared" si="2"/>
        <v>0.014705882352941124</v>
      </c>
      <c r="J38" s="31">
        <f t="shared" si="3"/>
        <v>0.01764705882352946</v>
      </c>
      <c r="K38" s="17">
        <f t="shared" si="7"/>
        <v>98.03921568627452</v>
      </c>
      <c r="L38" s="17">
        <f t="shared" si="7"/>
        <v>98.0392156862745</v>
      </c>
    </row>
    <row r="39" spans="1:12" ht="15.75">
      <c r="A39" s="1">
        <v>27</v>
      </c>
      <c r="B39" s="2" t="s">
        <v>37</v>
      </c>
      <c r="C39" s="3">
        <v>0.3</v>
      </c>
      <c r="D39" s="3">
        <v>0.4</v>
      </c>
      <c r="E39" s="16">
        <f>Лист2!AA33</f>
        <v>0.29411764705882354</v>
      </c>
      <c r="F39" s="8">
        <f>Лист2!AA32</f>
        <v>0.3941176470588235</v>
      </c>
      <c r="G39" s="62">
        <f t="shared" si="0"/>
        <v>-0.00588235294117645</v>
      </c>
      <c r="H39" s="63">
        <f t="shared" si="1"/>
        <v>-0.005882352941176505</v>
      </c>
      <c r="I39" s="31">
        <f t="shared" si="2"/>
        <v>0.00588235294117645</v>
      </c>
      <c r="J39" s="31">
        <f t="shared" si="3"/>
        <v>0.005882352941176505</v>
      </c>
      <c r="K39" s="17">
        <f t="shared" si="7"/>
        <v>98.03921568627452</v>
      </c>
      <c r="L39" s="17">
        <f t="shared" si="7"/>
        <v>98.52941176470588</v>
      </c>
    </row>
    <row r="40" spans="1:12" ht="15.75">
      <c r="A40" s="1">
        <v>28</v>
      </c>
      <c r="B40" s="2" t="s">
        <v>38</v>
      </c>
      <c r="C40" s="3">
        <v>28</v>
      </c>
      <c r="D40" s="3">
        <v>35</v>
      </c>
      <c r="E40" s="16">
        <f>Лист2!AA29</f>
        <v>28.176470588235293</v>
      </c>
      <c r="F40" s="8">
        <f>Лист2!AA28</f>
        <v>34.64705882352941</v>
      </c>
      <c r="G40" s="64">
        <f t="shared" si="0"/>
        <v>0.1764705882352935</v>
      </c>
      <c r="H40" s="63">
        <f t="shared" si="1"/>
        <v>-0.352941176470587</v>
      </c>
      <c r="I40" s="63">
        <f t="shared" si="2"/>
        <v>-0.1764705882352935</v>
      </c>
      <c r="J40" s="18">
        <f t="shared" si="3"/>
        <v>0.352941176470587</v>
      </c>
      <c r="K40" s="21">
        <f>(E40*100)/C40</f>
        <v>100.63025210084034</v>
      </c>
      <c r="L40" s="17">
        <f t="shared" si="7"/>
        <v>98.99159663865547</v>
      </c>
    </row>
    <row r="41" spans="1:12" ht="15.75">
      <c r="A41" s="1">
        <v>29</v>
      </c>
      <c r="B41" s="2" t="s">
        <v>39</v>
      </c>
      <c r="C41" s="3">
        <v>3</v>
      </c>
      <c r="D41" s="3">
        <v>4.5</v>
      </c>
      <c r="E41" s="16">
        <v>3</v>
      </c>
      <c r="F41" s="8">
        <v>4.5</v>
      </c>
      <c r="G41" s="62">
        <f t="shared" si="0"/>
        <v>0</v>
      </c>
      <c r="H41" s="63">
        <f t="shared" si="1"/>
        <v>0</v>
      </c>
      <c r="I41" s="63">
        <f t="shared" si="2"/>
        <v>0</v>
      </c>
      <c r="J41" s="63">
        <f t="shared" si="3"/>
        <v>0</v>
      </c>
      <c r="K41" s="17">
        <f t="shared" si="7"/>
        <v>100</v>
      </c>
      <c r="L41" s="17">
        <f t="shared" si="7"/>
        <v>100</v>
      </c>
    </row>
    <row r="42" ht="11.25" customHeight="1"/>
    <row r="43" ht="10.5" customHeight="1"/>
    <row r="44" spans="2:10" ht="17.25" customHeight="1">
      <c r="B44" s="5" t="s">
        <v>44</v>
      </c>
      <c r="C44" s="20" t="s">
        <v>45</v>
      </c>
      <c r="D44" s="19"/>
      <c r="E44" s="20" t="s">
        <v>46</v>
      </c>
      <c r="F44" s="19"/>
      <c r="G44" s="20" t="s">
        <v>47</v>
      </c>
      <c r="H44" s="19"/>
      <c r="I44" s="20" t="s">
        <v>48</v>
      </c>
      <c r="J44" s="19"/>
    </row>
    <row r="45" spans="2:10" ht="13.5" customHeight="1">
      <c r="B45" s="6" t="s">
        <v>40</v>
      </c>
      <c r="C45" s="59">
        <v>31.5</v>
      </c>
      <c r="D45" s="60"/>
      <c r="E45" s="59">
        <v>40</v>
      </c>
      <c r="F45" s="60"/>
      <c r="G45" s="59">
        <v>40.5</v>
      </c>
      <c r="H45" s="60"/>
      <c r="I45" s="59">
        <v>52</v>
      </c>
      <c r="J45" s="60"/>
    </row>
    <row r="46" spans="2:10" ht="13.5" customHeight="1">
      <c r="B46" s="6" t="s">
        <v>41</v>
      </c>
      <c r="C46" s="59">
        <v>35</v>
      </c>
      <c r="D46" s="60"/>
      <c r="E46" s="59">
        <v>38</v>
      </c>
      <c r="F46" s="60"/>
      <c r="G46" s="59">
        <v>45</v>
      </c>
      <c r="H46" s="60"/>
      <c r="I46" s="59">
        <v>49</v>
      </c>
      <c r="J46" s="60"/>
    </row>
    <row r="47" spans="2:10" ht="12.75" customHeight="1">
      <c r="B47" s="6" t="s">
        <v>42</v>
      </c>
      <c r="C47" s="59">
        <v>152</v>
      </c>
      <c r="D47" s="60"/>
      <c r="E47" s="59">
        <v>144</v>
      </c>
      <c r="F47" s="60"/>
      <c r="G47" s="59">
        <v>196</v>
      </c>
      <c r="H47" s="60"/>
      <c r="I47" s="59">
        <v>187</v>
      </c>
      <c r="J47" s="60"/>
    </row>
    <row r="48" spans="2:10" ht="15.75" customHeight="1">
      <c r="B48" s="6" t="s">
        <v>43</v>
      </c>
      <c r="C48" s="59">
        <v>1050</v>
      </c>
      <c r="D48" s="60"/>
      <c r="E48" s="59">
        <v>1011</v>
      </c>
      <c r="F48" s="60"/>
      <c r="G48" s="59">
        <v>1350</v>
      </c>
      <c r="H48" s="60"/>
      <c r="I48" s="59">
        <v>1291</v>
      </c>
      <c r="J48" s="60"/>
    </row>
    <row r="49" ht="12" customHeight="1"/>
    <row r="50" spans="2:12" ht="16.5">
      <c r="B50" s="54" t="s">
        <v>83</v>
      </c>
      <c r="C50" s="54"/>
      <c r="D50" s="54"/>
      <c r="E50" s="54"/>
      <c r="F50" s="54"/>
      <c r="G50" s="54"/>
      <c r="H50" s="54"/>
      <c r="I50" s="54"/>
      <c r="J50" s="54"/>
      <c r="K50" s="54"/>
      <c r="L50" t="s">
        <v>78</v>
      </c>
    </row>
  </sheetData>
  <sheetProtection/>
  <mergeCells count="30"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  <mergeCell ref="I46:J46"/>
    <mergeCell ref="G7:H7"/>
    <mergeCell ref="I7:J7"/>
    <mergeCell ref="G45:H45"/>
    <mergeCell ref="I45:J45"/>
    <mergeCell ref="G46:H46"/>
    <mergeCell ref="E45:F45"/>
    <mergeCell ref="B6:B8"/>
    <mergeCell ref="C46:D46"/>
    <mergeCell ref="C45:D45"/>
    <mergeCell ref="C7:D7"/>
    <mergeCell ref="E46:F46"/>
    <mergeCell ref="A6:A8"/>
    <mergeCell ref="K7:L7"/>
    <mergeCell ref="E7:F7"/>
    <mergeCell ref="A1:L1"/>
    <mergeCell ref="A2:L2"/>
    <mergeCell ref="A3:L3"/>
    <mergeCell ref="A5:L5"/>
    <mergeCell ref="A4:L4"/>
    <mergeCell ref="C6:L6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840"/>
  <sheetViews>
    <sheetView zoomScalePageLayoutView="0" workbookViewId="0" topLeftCell="A34">
      <selection activeCell="J51" sqref="J51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4.00390625" style="0" bestFit="1" customWidth="1"/>
    <col min="4" max="4" width="4.421875" style="0" customWidth="1"/>
    <col min="5" max="5" width="4.140625" style="0" customWidth="1"/>
    <col min="6" max="6" width="4.28125" style="0" customWidth="1"/>
    <col min="7" max="8" width="4.00390625" style="0" customWidth="1"/>
    <col min="9" max="9" width="5.28125" style="0" customWidth="1"/>
    <col min="10" max="10" width="4.57421875" style="0" customWidth="1"/>
    <col min="11" max="11" width="5.28125" style="0" customWidth="1"/>
    <col min="12" max="12" width="5.421875" style="0" customWidth="1"/>
    <col min="13" max="13" width="5.57421875" style="0" customWidth="1"/>
    <col min="14" max="17" width="5.28125" style="0" customWidth="1"/>
    <col min="18" max="18" width="6.28125" style="0" customWidth="1"/>
    <col min="19" max="19" width="5.28125" style="0" customWidth="1"/>
    <col min="20" max="21" width="5.421875" style="0" customWidth="1"/>
    <col min="22" max="22" width="5.28125" style="0" customWidth="1"/>
    <col min="23" max="23" width="5.421875" style="0" customWidth="1"/>
    <col min="24" max="24" width="3.421875" style="0" customWidth="1"/>
    <col min="25" max="25" width="5.421875" style="0" customWidth="1"/>
    <col min="26" max="26" width="6.28125" style="0" customWidth="1"/>
    <col min="27" max="27" width="10.28125" style="0" customWidth="1"/>
    <col min="28" max="28" width="4.00390625" style="0" customWidth="1"/>
    <col min="29" max="29" width="5.57421875" style="0" customWidth="1"/>
  </cols>
  <sheetData>
    <row r="1" spans="1:31" ht="15">
      <c r="A1" t="s">
        <v>50</v>
      </c>
      <c r="C1" s="61" t="s">
        <v>51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27" ht="15">
      <c r="A2" s="9" t="s">
        <v>52</v>
      </c>
      <c r="C2" s="32"/>
      <c r="D2" s="33"/>
      <c r="E2" s="28"/>
      <c r="F2" s="28"/>
      <c r="G2" s="28"/>
      <c r="H2" s="29"/>
      <c r="I2" s="28"/>
      <c r="J2" s="28"/>
      <c r="K2" s="30"/>
      <c r="L2" s="30"/>
      <c r="M2" s="30"/>
      <c r="N2" s="30"/>
      <c r="O2" s="30"/>
      <c r="P2" s="30"/>
      <c r="Q2" s="30"/>
      <c r="R2" s="30"/>
      <c r="S2" s="30"/>
      <c r="T2" s="50"/>
      <c r="U2" s="50"/>
      <c r="V2" s="50"/>
      <c r="W2" s="50"/>
      <c r="X2" s="50"/>
      <c r="Y2" s="52"/>
      <c r="Z2" s="47"/>
      <c r="AA2" s="22">
        <v>17</v>
      </c>
    </row>
    <row r="3" spans="1:27" ht="15">
      <c r="A3" s="10">
        <v>56</v>
      </c>
      <c r="B3" t="s">
        <v>86</v>
      </c>
      <c r="C3" s="32">
        <v>24</v>
      </c>
      <c r="D3" s="38">
        <v>80</v>
      </c>
      <c r="E3" s="29">
        <v>48</v>
      </c>
      <c r="F3" s="29">
        <v>11</v>
      </c>
      <c r="G3" s="29">
        <v>8</v>
      </c>
      <c r="H3" s="29"/>
      <c r="I3" s="29"/>
      <c r="J3" s="29">
        <v>68</v>
      </c>
      <c r="K3" s="30"/>
      <c r="L3" s="30"/>
      <c r="M3" s="30"/>
      <c r="N3" s="30">
        <v>122</v>
      </c>
      <c r="O3" s="30">
        <v>78</v>
      </c>
      <c r="P3" s="30">
        <v>8</v>
      </c>
      <c r="Q3" s="30"/>
      <c r="R3" s="30">
        <v>134</v>
      </c>
      <c r="S3" s="30">
        <v>123</v>
      </c>
      <c r="T3" s="50"/>
      <c r="U3" s="50"/>
      <c r="V3" s="50"/>
      <c r="W3" s="50"/>
      <c r="X3" s="50"/>
      <c r="Y3" s="51"/>
      <c r="Z3" s="47">
        <f aca="true" t="shared" si="0" ref="Z3:Z59">SUM(C3:Y3)</f>
        <v>704</v>
      </c>
      <c r="AA3" s="23">
        <f>Z3/17</f>
        <v>41.411764705882355</v>
      </c>
    </row>
    <row r="4" spans="1:253" s="13" customFormat="1" ht="15">
      <c r="A4" s="14">
        <v>51</v>
      </c>
      <c r="B4" s="15"/>
      <c r="C4" s="32">
        <v>18</v>
      </c>
      <c r="D4" s="38">
        <v>60</v>
      </c>
      <c r="E4" s="29">
        <v>38</v>
      </c>
      <c r="F4" s="29">
        <v>8</v>
      </c>
      <c r="G4" s="29">
        <v>7</v>
      </c>
      <c r="H4" s="29"/>
      <c r="I4" s="29"/>
      <c r="J4" s="29">
        <v>60</v>
      </c>
      <c r="K4" s="30"/>
      <c r="L4" s="30"/>
      <c r="M4" s="30"/>
      <c r="N4" s="30">
        <v>111</v>
      </c>
      <c r="O4" s="30">
        <v>70</v>
      </c>
      <c r="P4" s="30">
        <v>8</v>
      </c>
      <c r="Q4" s="34"/>
      <c r="R4" s="34">
        <v>107</v>
      </c>
      <c r="S4" s="30">
        <v>112</v>
      </c>
      <c r="T4" s="50"/>
      <c r="U4" s="50"/>
      <c r="V4" s="50"/>
      <c r="W4" s="50"/>
      <c r="X4" s="50"/>
      <c r="Y4" s="51"/>
      <c r="Z4" s="47">
        <f t="shared" si="0"/>
        <v>599</v>
      </c>
      <c r="AA4" s="23">
        <f aca="true" t="shared" si="1" ref="AA4:AA59">Z4/17</f>
        <v>35.23529411764706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3" customFormat="1" ht="15">
      <c r="A5" s="14">
        <v>45</v>
      </c>
      <c r="B5" s="15" t="s">
        <v>87</v>
      </c>
      <c r="C5" s="43"/>
      <c r="D5" s="38"/>
      <c r="E5" s="29"/>
      <c r="F5" s="29"/>
      <c r="G5" s="29"/>
      <c r="H5" s="29">
        <v>72</v>
      </c>
      <c r="I5" s="29">
        <v>86</v>
      </c>
      <c r="J5" s="29"/>
      <c r="K5" s="30">
        <v>7</v>
      </c>
      <c r="L5" s="30"/>
      <c r="M5" s="30">
        <v>72</v>
      </c>
      <c r="N5" s="30"/>
      <c r="O5" s="30"/>
      <c r="P5" s="35"/>
      <c r="Q5" s="34"/>
      <c r="R5" s="42"/>
      <c r="S5" s="36"/>
      <c r="T5" s="50"/>
      <c r="U5" s="50"/>
      <c r="V5" s="50"/>
      <c r="W5" s="50"/>
      <c r="X5" s="50"/>
      <c r="Y5" s="51"/>
      <c r="Z5" s="47">
        <f t="shared" si="0"/>
        <v>237</v>
      </c>
      <c r="AA5" s="23">
        <f t="shared" si="1"/>
        <v>13.941176470588236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3" customFormat="1" ht="15">
      <c r="A6" s="14">
        <v>41</v>
      </c>
      <c r="B6" s="15"/>
      <c r="C6" s="43"/>
      <c r="D6" s="38"/>
      <c r="E6" s="29"/>
      <c r="F6" s="29"/>
      <c r="G6" s="29"/>
      <c r="H6" s="29">
        <v>68</v>
      </c>
      <c r="I6" s="29">
        <v>75</v>
      </c>
      <c r="J6" s="29"/>
      <c r="K6" s="30">
        <v>6</v>
      </c>
      <c r="L6" s="30"/>
      <c r="M6" s="30">
        <v>65</v>
      </c>
      <c r="N6" s="30"/>
      <c r="O6" s="30"/>
      <c r="P6" s="35"/>
      <c r="Q6" s="34"/>
      <c r="R6" s="42"/>
      <c r="S6" s="36"/>
      <c r="T6" s="50"/>
      <c r="U6" s="50"/>
      <c r="V6" s="50"/>
      <c r="W6" s="50"/>
      <c r="X6" s="50"/>
      <c r="Y6" s="51"/>
      <c r="Z6" s="47">
        <f t="shared" si="0"/>
        <v>214</v>
      </c>
      <c r="AA6" s="23">
        <f t="shared" si="1"/>
        <v>12.588235294117647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7" ht="15">
      <c r="A7" s="10">
        <v>20</v>
      </c>
      <c r="B7" t="s">
        <v>53</v>
      </c>
      <c r="C7" s="43"/>
      <c r="D7" s="38"/>
      <c r="E7" s="29"/>
      <c r="F7" s="29"/>
      <c r="G7" s="29">
        <v>91</v>
      </c>
      <c r="H7" s="29"/>
      <c r="I7" s="29"/>
      <c r="J7" s="29"/>
      <c r="K7" s="30"/>
      <c r="L7" s="30">
        <v>102</v>
      </c>
      <c r="M7" s="30"/>
      <c r="N7" s="30"/>
      <c r="O7" s="30"/>
      <c r="P7" s="35"/>
      <c r="Q7" s="30">
        <v>200</v>
      </c>
      <c r="R7" s="36"/>
      <c r="S7" s="36"/>
      <c r="T7" s="50"/>
      <c r="U7" s="50"/>
      <c r="V7" s="50"/>
      <c r="W7" s="50"/>
      <c r="X7" s="50"/>
      <c r="Y7" s="51"/>
      <c r="Z7" s="47">
        <f t="shared" si="0"/>
        <v>393</v>
      </c>
      <c r="AA7" s="23">
        <f t="shared" si="1"/>
        <v>23.11764705882353</v>
      </c>
    </row>
    <row r="8" spans="1:27" ht="15">
      <c r="A8" s="10">
        <v>17</v>
      </c>
      <c r="C8" s="43"/>
      <c r="D8" s="38"/>
      <c r="E8" s="29"/>
      <c r="F8" s="29"/>
      <c r="G8" s="29">
        <v>74</v>
      </c>
      <c r="H8" s="29"/>
      <c r="I8" s="29"/>
      <c r="J8" s="29"/>
      <c r="K8" s="30"/>
      <c r="L8" s="30">
        <v>96</v>
      </c>
      <c r="M8" s="30"/>
      <c r="N8" s="30"/>
      <c r="O8" s="35"/>
      <c r="P8" s="49"/>
      <c r="Q8" s="48">
        <v>200</v>
      </c>
      <c r="R8" s="37"/>
      <c r="S8" s="30"/>
      <c r="T8" s="50"/>
      <c r="U8" s="50"/>
      <c r="V8" s="50"/>
      <c r="W8" s="50"/>
      <c r="X8" s="50"/>
      <c r="Y8" s="51"/>
      <c r="Z8" s="47">
        <f t="shared" si="0"/>
        <v>370</v>
      </c>
      <c r="AA8" s="23">
        <f t="shared" si="1"/>
        <v>21.764705882352942</v>
      </c>
    </row>
    <row r="9" spans="1:27" ht="15">
      <c r="A9" s="10">
        <v>29</v>
      </c>
      <c r="B9" t="s">
        <v>54</v>
      </c>
      <c r="C9" s="43"/>
      <c r="D9" s="38"/>
      <c r="E9" s="29"/>
      <c r="F9" s="29">
        <v>90</v>
      </c>
      <c r="G9" s="29"/>
      <c r="H9" s="29"/>
      <c r="I9" s="29"/>
      <c r="J9" s="29">
        <v>12</v>
      </c>
      <c r="K9" s="30">
        <v>127</v>
      </c>
      <c r="L9" s="30"/>
      <c r="M9" s="30"/>
      <c r="N9" s="30"/>
      <c r="O9" s="30">
        <v>25</v>
      </c>
      <c r="P9" s="30">
        <v>130</v>
      </c>
      <c r="Q9" s="30"/>
      <c r="R9" s="30">
        <v>88</v>
      </c>
      <c r="S9" s="30"/>
      <c r="T9" s="50"/>
      <c r="U9" s="50"/>
      <c r="V9" s="50"/>
      <c r="W9" s="50"/>
      <c r="X9" s="50"/>
      <c r="Y9" s="51"/>
      <c r="Z9" s="47">
        <f t="shared" si="0"/>
        <v>472</v>
      </c>
      <c r="AA9" s="23">
        <f t="shared" si="1"/>
        <v>27.764705882352942</v>
      </c>
    </row>
    <row r="10" spans="1:27" ht="15">
      <c r="A10" s="10">
        <v>25.5</v>
      </c>
      <c r="C10" s="43"/>
      <c r="D10" s="38"/>
      <c r="E10" s="29"/>
      <c r="F10" s="29">
        <v>70</v>
      </c>
      <c r="G10" s="29"/>
      <c r="H10" s="29"/>
      <c r="I10" s="29"/>
      <c r="J10" s="29">
        <v>10</v>
      </c>
      <c r="K10" s="30">
        <v>100</v>
      </c>
      <c r="L10" s="30"/>
      <c r="M10" s="30"/>
      <c r="N10" s="30"/>
      <c r="O10" s="30">
        <v>20</v>
      </c>
      <c r="P10" s="30">
        <v>130</v>
      </c>
      <c r="Q10" s="30"/>
      <c r="R10" s="30">
        <v>88</v>
      </c>
      <c r="S10" s="30"/>
      <c r="T10" s="50"/>
      <c r="U10" s="50"/>
      <c r="V10" s="50"/>
      <c r="W10" s="50"/>
      <c r="X10" s="50"/>
      <c r="Y10" s="51"/>
      <c r="Z10" s="47">
        <f t="shared" si="0"/>
        <v>418</v>
      </c>
      <c r="AA10" s="23">
        <f t="shared" si="1"/>
        <v>24.58823529411765</v>
      </c>
    </row>
    <row r="11" spans="1:27" ht="15">
      <c r="A11" s="10">
        <v>5</v>
      </c>
      <c r="B11" t="s">
        <v>55</v>
      </c>
      <c r="C11" s="43"/>
      <c r="D11" s="38"/>
      <c r="E11" s="29"/>
      <c r="F11" s="29"/>
      <c r="G11" s="29"/>
      <c r="H11" s="29"/>
      <c r="I11" s="29"/>
      <c r="J11" s="29"/>
      <c r="K11" s="30"/>
      <c r="L11" s="30">
        <v>83</v>
      </c>
      <c r="M11" s="45"/>
      <c r="N11" s="30"/>
      <c r="O11" s="30"/>
      <c r="P11" s="30"/>
      <c r="Q11" s="30"/>
      <c r="R11" s="30"/>
      <c r="S11" s="30"/>
      <c r="T11" s="50"/>
      <c r="U11" s="50"/>
      <c r="V11" s="50"/>
      <c r="W11" s="50"/>
      <c r="X11" s="50"/>
      <c r="Y11" s="51"/>
      <c r="Z11" s="47">
        <f t="shared" si="0"/>
        <v>83</v>
      </c>
      <c r="AA11" s="23">
        <f t="shared" si="1"/>
        <v>4.882352941176471</v>
      </c>
    </row>
    <row r="12" spans="1:27" ht="15">
      <c r="A12" s="10">
        <v>30</v>
      </c>
      <c r="B12" t="s">
        <v>13</v>
      </c>
      <c r="C12" s="43">
        <v>98</v>
      </c>
      <c r="D12" s="38"/>
      <c r="E12" s="29"/>
      <c r="F12" s="29">
        <v>97</v>
      </c>
      <c r="G12" s="29"/>
      <c r="H12" s="29">
        <v>31</v>
      </c>
      <c r="I12" s="29"/>
      <c r="J12" s="29"/>
      <c r="K12" s="30">
        <v>141</v>
      </c>
      <c r="L12" s="30"/>
      <c r="M12" s="30"/>
      <c r="N12" s="30"/>
      <c r="O12" s="30">
        <v>104</v>
      </c>
      <c r="P12" s="30"/>
      <c r="Q12" s="30"/>
      <c r="R12" s="30"/>
      <c r="S12" s="30">
        <v>40</v>
      </c>
      <c r="T12" s="50"/>
      <c r="U12" s="50"/>
      <c r="V12" s="50"/>
      <c r="W12" s="50"/>
      <c r="X12" s="50"/>
      <c r="Y12" s="51"/>
      <c r="Z12" s="47">
        <f t="shared" si="0"/>
        <v>511</v>
      </c>
      <c r="AA12" s="23">
        <f t="shared" si="1"/>
        <v>30.058823529411764</v>
      </c>
    </row>
    <row r="13" spans="1:27" ht="15">
      <c r="A13" s="10">
        <v>23</v>
      </c>
      <c r="C13" s="43">
        <v>80</v>
      </c>
      <c r="D13" s="38"/>
      <c r="E13" s="29"/>
      <c r="F13" s="29">
        <v>80</v>
      </c>
      <c r="G13" s="29"/>
      <c r="H13" s="29">
        <v>21</v>
      </c>
      <c r="I13" s="29"/>
      <c r="J13" s="29"/>
      <c r="K13" s="30">
        <v>74</v>
      </c>
      <c r="L13" s="30"/>
      <c r="M13" s="30"/>
      <c r="N13" s="30"/>
      <c r="O13" s="30">
        <v>52</v>
      </c>
      <c r="P13" s="30"/>
      <c r="Q13" s="30"/>
      <c r="R13" s="30"/>
      <c r="S13" s="30">
        <v>80</v>
      </c>
      <c r="T13" s="50"/>
      <c r="U13" s="50"/>
      <c r="V13" s="50"/>
      <c r="W13" s="50"/>
      <c r="X13" s="50"/>
      <c r="Y13" s="51"/>
      <c r="Z13" s="47">
        <f t="shared" si="0"/>
        <v>387</v>
      </c>
      <c r="AA13" s="23">
        <f t="shared" si="1"/>
        <v>22.764705882352942</v>
      </c>
    </row>
    <row r="14" spans="1:27" ht="15">
      <c r="A14" s="10">
        <v>8</v>
      </c>
      <c r="B14" t="s">
        <v>56</v>
      </c>
      <c r="C14" s="43">
        <v>30</v>
      </c>
      <c r="D14" s="38"/>
      <c r="E14" s="29">
        <v>6</v>
      </c>
      <c r="F14" s="29">
        <v>6</v>
      </c>
      <c r="G14" s="29">
        <v>6</v>
      </c>
      <c r="H14" s="29"/>
      <c r="I14" s="29"/>
      <c r="J14" s="29"/>
      <c r="K14" s="30">
        <v>6</v>
      </c>
      <c r="L14" s="30">
        <v>6</v>
      </c>
      <c r="M14" s="30">
        <v>11</v>
      </c>
      <c r="N14" s="30">
        <v>27</v>
      </c>
      <c r="O14" s="30"/>
      <c r="P14" s="30">
        <v>7</v>
      </c>
      <c r="Q14" s="30">
        <v>12</v>
      </c>
      <c r="R14" s="30">
        <v>15</v>
      </c>
      <c r="S14" s="30">
        <v>3</v>
      </c>
      <c r="T14" s="50"/>
      <c r="U14" s="50"/>
      <c r="V14" s="50"/>
      <c r="W14" s="50"/>
      <c r="X14" s="50"/>
      <c r="Y14" s="51"/>
      <c r="Z14" s="47">
        <f t="shared" si="0"/>
        <v>135</v>
      </c>
      <c r="AA14" s="23">
        <f t="shared" si="1"/>
        <v>7.9411764705882355</v>
      </c>
    </row>
    <row r="15" spans="1:27" ht="15">
      <c r="A15" s="10">
        <v>7</v>
      </c>
      <c r="C15" s="43">
        <v>25</v>
      </c>
      <c r="D15" s="38"/>
      <c r="E15" s="29">
        <v>5</v>
      </c>
      <c r="F15" s="29">
        <v>5</v>
      </c>
      <c r="G15" s="29">
        <v>5</v>
      </c>
      <c r="H15" s="39"/>
      <c r="I15" s="29"/>
      <c r="J15" s="29"/>
      <c r="K15" s="30">
        <v>5</v>
      </c>
      <c r="L15" s="30">
        <v>5</v>
      </c>
      <c r="M15" s="30">
        <v>8</v>
      </c>
      <c r="N15" s="30">
        <v>21</v>
      </c>
      <c r="O15" s="30"/>
      <c r="P15" s="30">
        <v>6</v>
      </c>
      <c r="Q15" s="30">
        <v>15</v>
      </c>
      <c r="R15" s="30">
        <v>15</v>
      </c>
      <c r="S15" s="30">
        <v>3</v>
      </c>
      <c r="T15" s="50"/>
      <c r="U15" s="50"/>
      <c r="V15" s="50"/>
      <c r="W15" s="50"/>
      <c r="X15" s="50"/>
      <c r="Y15" s="51"/>
      <c r="Z15" s="47">
        <f t="shared" si="0"/>
        <v>118</v>
      </c>
      <c r="AA15" s="23">
        <f t="shared" si="1"/>
        <v>6.9411764705882355</v>
      </c>
    </row>
    <row r="16" spans="1:27" ht="15">
      <c r="A16" s="10">
        <v>5</v>
      </c>
      <c r="B16" t="s">
        <v>57</v>
      </c>
      <c r="C16" s="43"/>
      <c r="D16" s="38"/>
      <c r="E16" s="29"/>
      <c r="F16" s="29">
        <v>16</v>
      </c>
      <c r="G16" s="29">
        <v>17</v>
      </c>
      <c r="H16" s="29"/>
      <c r="I16" s="29"/>
      <c r="J16" s="29"/>
      <c r="K16" s="30"/>
      <c r="L16" s="30"/>
      <c r="M16" s="30"/>
      <c r="N16" s="30">
        <v>25</v>
      </c>
      <c r="O16" s="30"/>
      <c r="P16" s="30"/>
      <c r="Q16" s="30"/>
      <c r="R16" s="30"/>
      <c r="S16" s="30">
        <v>27</v>
      </c>
      <c r="T16" s="50"/>
      <c r="U16" s="50"/>
      <c r="V16" s="50"/>
      <c r="W16" s="50"/>
      <c r="X16" s="50"/>
      <c r="Y16" s="51"/>
      <c r="Z16" s="47">
        <f t="shared" si="0"/>
        <v>85</v>
      </c>
      <c r="AA16" s="23">
        <f t="shared" si="1"/>
        <v>5</v>
      </c>
    </row>
    <row r="17" spans="1:27" ht="15">
      <c r="A17" s="10">
        <v>3</v>
      </c>
      <c r="C17" s="43"/>
      <c r="D17" s="38"/>
      <c r="E17" s="29"/>
      <c r="F17" s="29">
        <v>10</v>
      </c>
      <c r="G17" s="29">
        <v>8</v>
      </c>
      <c r="H17" s="29"/>
      <c r="I17" s="29"/>
      <c r="J17" s="29"/>
      <c r="K17" s="30"/>
      <c r="L17" s="30"/>
      <c r="M17" s="30"/>
      <c r="N17" s="30">
        <v>13</v>
      </c>
      <c r="O17" s="30"/>
      <c r="P17" s="30"/>
      <c r="Q17" s="30"/>
      <c r="R17" s="30"/>
      <c r="S17" s="30">
        <v>20</v>
      </c>
      <c r="T17" s="50"/>
      <c r="U17" s="50"/>
      <c r="V17" s="50"/>
      <c r="W17" s="50"/>
      <c r="X17" s="50"/>
      <c r="Y17" s="51"/>
      <c r="Z17" s="47">
        <f t="shared" si="0"/>
        <v>51</v>
      </c>
      <c r="AA17" s="23">
        <f t="shared" si="1"/>
        <v>3</v>
      </c>
    </row>
    <row r="18" spans="1:27" ht="15">
      <c r="A18" s="10">
        <v>8.3</v>
      </c>
      <c r="B18" t="s">
        <v>58</v>
      </c>
      <c r="C18" s="43">
        <v>10</v>
      </c>
      <c r="D18" s="38">
        <v>8</v>
      </c>
      <c r="E18" s="29">
        <v>8</v>
      </c>
      <c r="F18" s="29">
        <v>10</v>
      </c>
      <c r="G18" s="29">
        <v>7</v>
      </c>
      <c r="H18" s="29">
        <v>16</v>
      </c>
      <c r="I18" s="29">
        <v>2</v>
      </c>
      <c r="J18" s="29">
        <v>12</v>
      </c>
      <c r="K18" s="30">
        <v>8</v>
      </c>
      <c r="L18" s="30">
        <v>11</v>
      </c>
      <c r="M18" s="30">
        <v>4</v>
      </c>
      <c r="N18" s="30">
        <v>4</v>
      </c>
      <c r="O18" s="30">
        <v>9</v>
      </c>
      <c r="P18" s="30">
        <v>6</v>
      </c>
      <c r="Q18" s="30">
        <v>4</v>
      </c>
      <c r="R18" s="30">
        <v>4</v>
      </c>
      <c r="S18" s="30">
        <v>17</v>
      </c>
      <c r="T18" s="50"/>
      <c r="U18" s="50"/>
      <c r="V18" s="50"/>
      <c r="W18" s="50"/>
      <c r="X18" s="50"/>
      <c r="Y18" s="51"/>
      <c r="Z18" s="47">
        <f t="shared" si="0"/>
        <v>140</v>
      </c>
      <c r="AA18" s="23">
        <f t="shared" si="1"/>
        <v>8.235294117647058</v>
      </c>
    </row>
    <row r="19" spans="1:27" ht="15">
      <c r="A19" s="10">
        <v>7</v>
      </c>
      <c r="C19" s="43">
        <v>7</v>
      </c>
      <c r="D19" s="38">
        <v>5</v>
      </c>
      <c r="E19" s="29">
        <v>6</v>
      </c>
      <c r="F19" s="29">
        <v>7</v>
      </c>
      <c r="G19" s="29">
        <v>5</v>
      </c>
      <c r="H19" s="29">
        <v>14</v>
      </c>
      <c r="I19" s="29">
        <v>1</v>
      </c>
      <c r="J19" s="29">
        <v>3</v>
      </c>
      <c r="K19" s="30">
        <v>6</v>
      </c>
      <c r="L19" s="30">
        <v>7</v>
      </c>
      <c r="M19" s="30">
        <v>3</v>
      </c>
      <c r="N19" s="30">
        <v>3</v>
      </c>
      <c r="O19" s="30">
        <v>6</v>
      </c>
      <c r="P19" s="30">
        <v>4</v>
      </c>
      <c r="Q19" s="30">
        <v>3</v>
      </c>
      <c r="R19" s="30">
        <v>6</v>
      </c>
      <c r="S19" s="30">
        <v>31</v>
      </c>
      <c r="T19" s="50"/>
      <c r="U19" s="50"/>
      <c r="V19" s="50"/>
      <c r="W19" s="50"/>
      <c r="X19" s="50"/>
      <c r="Y19" s="51"/>
      <c r="Z19" s="47">
        <f t="shared" si="0"/>
        <v>117</v>
      </c>
      <c r="AA19" s="23">
        <f t="shared" si="1"/>
        <v>6.882352941176471</v>
      </c>
    </row>
    <row r="20" spans="1:27" ht="15">
      <c r="A20" s="10">
        <v>16</v>
      </c>
      <c r="B20" t="s">
        <v>59</v>
      </c>
      <c r="C20" s="43">
        <v>8</v>
      </c>
      <c r="D20" s="38">
        <v>18</v>
      </c>
      <c r="E20" s="29">
        <v>9</v>
      </c>
      <c r="F20" s="29">
        <v>31</v>
      </c>
      <c r="G20" s="29">
        <v>21</v>
      </c>
      <c r="H20" s="29">
        <v>17</v>
      </c>
      <c r="I20" s="29">
        <v>19</v>
      </c>
      <c r="J20" s="29">
        <v>18</v>
      </c>
      <c r="K20" s="30">
        <v>10</v>
      </c>
      <c r="L20" s="30">
        <v>11</v>
      </c>
      <c r="M20" s="30">
        <v>19</v>
      </c>
      <c r="N20" s="30">
        <v>12</v>
      </c>
      <c r="O20" s="30">
        <v>15</v>
      </c>
      <c r="P20" s="30">
        <v>21</v>
      </c>
      <c r="Q20" s="30">
        <v>17</v>
      </c>
      <c r="R20" s="30">
        <v>15</v>
      </c>
      <c r="S20" s="30">
        <v>12</v>
      </c>
      <c r="T20" s="50"/>
      <c r="U20" s="50"/>
      <c r="V20" s="50"/>
      <c r="W20" s="50"/>
      <c r="X20" s="50"/>
      <c r="Y20" s="51"/>
      <c r="Z20" s="47">
        <f t="shared" si="0"/>
        <v>273</v>
      </c>
      <c r="AA20" s="23">
        <f t="shared" si="1"/>
        <v>16.058823529411764</v>
      </c>
    </row>
    <row r="21" spans="1:27" ht="15">
      <c r="A21" s="10">
        <v>13.5</v>
      </c>
      <c r="C21" s="43">
        <v>6</v>
      </c>
      <c r="D21" s="38">
        <v>12</v>
      </c>
      <c r="E21" s="29">
        <v>8</v>
      </c>
      <c r="F21" s="29">
        <v>25</v>
      </c>
      <c r="G21" s="29">
        <v>17</v>
      </c>
      <c r="H21" s="29">
        <v>13</v>
      </c>
      <c r="I21" s="29">
        <v>15</v>
      </c>
      <c r="J21" s="29">
        <v>14</v>
      </c>
      <c r="K21" s="30">
        <v>8</v>
      </c>
      <c r="L21" s="30">
        <v>8</v>
      </c>
      <c r="M21" s="30">
        <v>15</v>
      </c>
      <c r="N21" s="30">
        <v>9</v>
      </c>
      <c r="O21" s="30">
        <v>11</v>
      </c>
      <c r="P21" s="30">
        <v>16</v>
      </c>
      <c r="Q21" s="30">
        <v>13</v>
      </c>
      <c r="R21" s="30">
        <v>12</v>
      </c>
      <c r="S21" s="30">
        <v>20</v>
      </c>
      <c r="T21" s="50"/>
      <c r="U21" s="50"/>
      <c r="V21" s="50"/>
      <c r="W21" s="50"/>
      <c r="X21" s="50"/>
      <c r="Y21" s="51"/>
      <c r="Z21" s="47">
        <f t="shared" si="0"/>
        <v>222</v>
      </c>
      <c r="AA21" s="23">
        <f t="shared" si="1"/>
        <v>13.058823529411764</v>
      </c>
    </row>
    <row r="22" spans="1:27" ht="15">
      <c r="A22" s="10">
        <v>338</v>
      </c>
      <c r="B22" t="s">
        <v>60</v>
      </c>
      <c r="C22" s="43">
        <v>200</v>
      </c>
      <c r="D22" s="38">
        <v>297</v>
      </c>
      <c r="E22" s="29">
        <v>130</v>
      </c>
      <c r="F22" s="29">
        <v>530</v>
      </c>
      <c r="G22" s="29">
        <v>297</v>
      </c>
      <c r="H22" s="29">
        <v>329</v>
      </c>
      <c r="I22" s="29">
        <v>589</v>
      </c>
      <c r="J22" s="29">
        <v>176</v>
      </c>
      <c r="K22" s="30">
        <v>529</v>
      </c>
      <c r="L22" s="30">
        <v>406</v>
      </c>
      <c r="M22" s="30">
        <v>306</v>
      </c>
      <c r="N22" s="30">
        <v>315</v>
      </c>
      <c r="O22" s="30">
        <v>250</v>
      </c>
      <c r="P22" s="30">
        <v>350</v>
      </c>
      <c r="Q22" s="30">
        <v>439</v>
      </c>
      <c r="R22" s="30">
        <v>517</v>
      </c>
      <c r="S22" s="30">
        <v>250</v>
      </c>
      <c r="T22" s="50"/>
      <c r="U22" s="50"/>
      <c r="V22" s="50"/>
      <c r="W22" s="50"/>
      <c r="X22" s="50"/>
      <c r="Y22" s="51"/>
      <c r="Z22" s="47">
        <f t="shared" si="0"/>
        <v>5910</v>
      </c>
      <c r="AA22" s="23">
        <f t="shared" si="1"/>
        <v>347.6470588235294</v>
      </c>
    </row>
    <row r="23" spans="1:27" ht="15">
      <c r="A23" s="10">
        <v>293</v>
      </c>
      <c r="C23" s="43">
        <v>200</v>
      </c>
      <c r="D23" s="38">
        <v>213</v>
      </c>
      <c r="E23" s="29">
        <v>120</v>
      </c>
      <c r="F23" s="29">
        <v>463</v>
      </c>
      <c r="G23" s="29">
        <v>250</v>
      </c>
      <c r="H23" s="29">
        <v>301</v>
      </c>
      <c r="I23" s="29">
        <v>510</v>
      </c>
      <c r="J23" s="29">
        <v>146</v>
      </c>
      <c r="K23" s="30">
        <v>461</v>
      </c>
      <c r="L23" s="30">
        <v>341</v>
      </c>
      <c r="M23" s="30">
        <v>244</v>
      </c>
      <c r="N23" s="30">
        <v>245</v>
      </c>
      <c r="O23" s="30">
        <v>221</v>
      </c>
      <c r="P23" s="30">
        <v>302</v>
      </c>
      <c r="Q23" s="30">
        <v>340</v>
      </c>
      <c r="R23" s="30">
        <v>423</v>
      </c>
      <c r="S23" s="30">
        <v>203</v>
      </c>
      <c r="T23" s="50"/>
      <c r="U23" s="50"/>
      <c r="V23" s="50"/>
      <c r="W23" s="50"/>
      <c r="X23" s="50"/>
      <c r="Y23" s="51"/>
      <c r="Z23" s="47">
        <f t="shared" si="0"/>
        <v>4983</v>
      </c>
      <c r="AA23" s="23">
        <f t="shared" si="1"/>
        <v>293.11764705882354</v>
      </c>
    </row>
    <row r="24" spans="1:27" ht="15">
      <c r="A24" s="10">
        <v>9</v>
      </c>
      <c r="B24" t="s">
        <v>61</v>
      </c>
      <c r="C24" s="43"/>
      <c r="D24" s="38">
        <v>50</v>
      </c>
      <c r="E24" s="29"/>
      <c r="F24" s="29"/>
      <c r="G24" s="29">
        <v>15</v>
      </c>
      <c r="H24" s="29"/>
      <c r="I24" s="29"/>
      <c r="J24" s="29">
        <v>12</v>
      </c>
      <c r="K24" s="30"/>
      <c r="L24" s="30"/>
      <c r="M24" s="30">
        <v>50</v>
      </c>
      <c r="N24" s="30"/>
      <c r="O24" s="30"/>
      <c r="P24" s="30"/>
      <c r="Q24" s="30">
        <v>20</v>
      </c>
      <c r="R24" s="30"/>
      <c r="S24" s="30"/>
      <c r="T24" s="50"/>
      <c r="U24" s="50"/>
      <c r="V24" s="50"/>
      <c r="W24" s="50"/>
      <c r="X24" s="50"/>
      <c r="Y24" s="51"/>
      <c r="Z24" s="47">
        <f t="shared" si="0"/>
        <v>147</v>
      </c>
      <c r="AA24" s="23">
        <f t="shared" si="1"/>
        <v>8.647058823529411</v>
      </c>
    </row>
    <row r="25" spans="1:27" ht="15">
      <c r="A25" s="10">
        <v>6</v>
      </c>
      <c r="C25" s="43"/>
      <c r="D25" s="38">
        <v>35</v>
      </c>
      <c r="E25" s="29"/>
      <c r="F25" s="29"/>
      <c r="G25" s="29">
        <v>10</v>
      </c>
      <c r="H25" s="29"/>
      <c r="I25" s="29"/>
      <c r="J25" s="29">
        <v>10</v>
      </c>
      <c r="K25" s="30"/>
      <c r="L25" s="30"/>
      <c r="M25" s="30">
        <v>35</v>
      </c>
      <c r="N25" s="30"/>
      <c r="O25" s="30"/>
      <c r="P25" s="30"/>
      <c r="Q25" s="30">
        <v>12</v>
      </c>
      <c r="R25" s="30"/>
      <c r="S25" s="30"/>
      <c r="T25" s="50"/>
      <c r="U25" s="50"/>
      <c r="V25" s="50"/>
      <c r="W25" s="50"/>
      <c r="X25" s="50"/>
      <c r="Y25" s="51"/>
      <c r="Z25" s="47">
        <f t="shared" si="0"/>
        <v>102</v>
      </c>
      <c r="AA25" s="23">
        <f t="shared" si="1"/>
        <v>6</v>
      </c>
    </row>
    <row r="26" spans="1:27" ht="15">
      <c r="A26" s="10">
        <v>32</v>
      </c>
      <c r="B26" t="s">
        <v>62</v>
      </c>
      <c r="C26" s="43">
        <v>52</v>
      </c>
      <c r="D26" s="38">
        <v>29</v>
      </c>
      <c r="E26" s="29">
        <v>28</v>
      </c>
      <c r="F26" s="29">
        <v>18</v>
      </c>
      <c r="G26" s="29">
        <v>20</v>
      </c>
      <c r="H26" s="29">
        <v>38</v>
      </c>
      <c r="I26" s="29">
        <v>73</v>
      </c>
      <c r="J26" s="29">
        <v>20</v>
      </c>
      <c r="K26" s="30">
        <v>23</v>
      </c>
      <c r="L26" s="30">
        <v>27</v>
      </c>
      <c r="M26" s="30">
        <v>40</v>
      </c>
      <c r="N26" s="30">
        <v>63</v>
      </c>
      <c r="O26" s="30">
        <v>19</v>
      </c>
      <c r="P26" s="30">
        <v>16</v>
      </c>
      <c r="Q26" s="30">
        <v>61</v>
      </c>
      <c r="R26" s="30">
        <v>15</v>
      </c>
      <c r="S26" s="30">
        <v>15</v>
      </c>
      <c r="T26" s="50"/>
      <c r="U26" s="50"/>
      <c r="V26" s="50"/>
      <c r="W26" s="50"/>
      <c r="X26" s="50"/>
      <c r="Y26" s="51"/>
      <c r="Z26" s="47">
        <f t="shared" si="0"/>
        <v>557</v>
      </c>
      <c r="AA26" s="23">
        <f t="shared" si="1"/>
        <v>32.76470588235294</v>
      </c>
    </row>
    <row r="27" spans="1:27" ht="15">
      <c r="A27" s="10">
        <v>22.5</v>
      </c>
      <c r="C27" s="43">
        <v>45</v>
      </c>
      <c r="D27" s="38">
        <v>20</v>
      </c>
      <c r="E27" s="29">
        <v>21</v>
      </c>
      <c r="F27" s="29">
        <v>14</v>
      </c>
      <c r="G27" s="29">
        <v>18</v>
      </c>
      <c r="H27" s="29">
        <v>25</v>
      </c>
      <c r="I27" s="29">
        <v>58</v>
      </c>
      <c r="J27" s="29">
        <v>17</v>
      </c>
      <c r="K27" s="30">
        <v>17</v>
      </c>
      <c r="L27" s="30">
        <v>21</v>
      </c>
      <c r="M27" s="30">
        <v>20</v>
      </c>
      <c r="N27" s="30">
        <v>49</v>
      </c>
      <c r="O27" s="30">
        <v>15</v>
      </c>
      <c r="P27" s="30">
        <v>12</v>
      </c>
      <c r="Q27" s="30">
        <v>20</v>
      </c>
      <c r="R27" s="30">
        <v>12</v>
      </c>
      <c r="S27" s="30">
        <v>10</v>
      </c>
      <c r="T27" s="50"/>
      <c r="U27" s="50"/>
      <c r="V27" s="50"/>
      <c r="W27" s="50"/>
      <c r="X27" s="50"/>
      <c r="Y27" s="51"/>
      <c r="Z27" s="47">
        <f t="shared" si="0"/>
        <v>394</v>
      </c>
      <c r="AA27" s="23">
        <f t="shared" si="1"/>
        <v>23.176470588235293</v>
      </c>
    </row>
    <row r="28" spans="1:27" ht="15">
      <c r="A28" s="10">
        <v>35</v>
      </c>
      <c r="B28" t="s">
        <v>38</v>
      </c>
      <c r="C28" s="43">
        <v>41</v>
      </c>
      <c r="D28" s="38">
        <v>44</v>
      </c>
      <c r="E28" s="29">
        <v>30</v>
      </c>
      <c r="F28" s="29">
        <v>50</v>
      </c>
      <c r="G28" s="29">
        <v>37</v>
      </c>
      <c r="H28" s="29">
        <v>38</v>
      </c>
      <c r="I28" s="29">
        <v>34</v>
      </c>
      <c r="J28" s="29">
        <v>19</v>
      </c>
      <c r="K28" s="30">
        <v>36</v>
      </c>
      <c r="L28" s="30">
        <v>31</v>
      </c>
      <c r="M28" s="30">
        <v>34</v>
      </c>
      <c r="N28" s="30">
        <v>31</v>
      </c>
      <c r="O28" s="30">
        <v>16</v>
      </c>
      <c r="P28" s="30">
        <v>42</v>
      </c>
      <c r="Q28" s="30">
        <v>27</v>
      </c>
      <c r="R28" s="30">
        <v>37</v>
      </c>
      <c r="S28" s="30">
        <v>42</v>
      </c>
      <c r="T28" s="50"/>
      <c r="U28" s="50"/>
      <c r="V28" s="50"/>
      <c r="W28" s="50"/>
      <c r="X28" s="50"/>
      <c r="Y28" s="51"/>
      <c r="Z28" s="47">
        <f t="shared" si="0"/>
        <v>589</v>
      </c>
      <c r="AA28" s="23">
        <f t="shared" si="1"/>
        <v>34.64705882352941</v>
      </c>
    </row>
    <row r="29" spans="1:27" ht="15">
      <c r="A29" s="10">
        <v>28</v>
      </c>
      <c r="C29" s="43">
        <v>37</v>
      </c>
      <c r="D29" s="38">
        <v>35</v>
      </c>
      <c r="E29" s="29">
        <v>25</v>
      </c>
      <c r="F29" s="29">
        <v>41</v>
      </c>
      <c r="G29" s="29">
        <v>26</v>
      </c>
      <c r="H29" s="29">
        <v>33</v>
      </c>
      <c r="I29" s="29">
        <v>29</v>
      </c>
      <c r="J29" s="29">
        <v>15</v>
      </c>
      <c r="K29" s="30">
        <v>27</v>
      </c>
      <c r="L29" s="30">
        <v>32</v>
      </c>
      <c r="M29" s="30">
        <v>30</v>
      </c>
      <c r="N29" s="30">
        <v>22</v>
      </c>
      <c r="O29" s="30">
        <v>12</v>
      </c>
      <c r="P29" s="30">
        <v>33</v>
      </c>
      <c r="Q29" s="30">
        <v>21</v>
      </c>
      <c r="R29" s="30">
        <v>29</v>
      </c>
      <c r="S29" s="30">
        <v>32</v>
      </c>
      <c r="T29" s="50"/>
      <c r="U29" s="50"/>
      <c r="V29" s="50"/>
      <c r="W29" s="50"/>
      <c r="X29" s="50"/>
      <c r="Y29" s="51"/>
      <c r="Z29" s="47">
        <f t="shared" si="0"/>
        <v>479</v>
      </c>
      <c r="AA29" s="23">
        <f t="shared" si="1"/>
        <v>28.176470588235293</v>
      </c>
    </row>
    <row r="30" spans="1:27" ht="15">
      <c r="A30" s="10">
        <v>22</v>
      </c>
      <c r="B30" t="s">
        <v>63</v>
      </c>
      <c r="C30" s="43">
        <v>44</v>
      </c>
      <c r="D30" s="38"/>
      <c r="E30" s="29"/>
      <c r="F30" s="29">
        <v>38</v>
      </c>
      <c r="G30" s="29">
        <v>67</v>
      </c>
      <c r="H30" s="29">
        <v>11</v>
      </c>
      <c r="I30" s="29">
        <v>45</v>
      </c>
      <c r="J30" s="29"/>
      <c r="K30" s="30">
        <v>19</v>
      </c>
      <c r="L30" s="30">
        <v>51</v>
      </c>
      <c r="M30" s="30">
        <v>8</v>
      </c>
      <c r="N30" s="30">
        <v>6</v>
      </c>
      <c r="O30" s="30">
        <v>21</v>
      </c>
      <c r="P30" s="30">
        <v>10</v>
      </c>
      <c r="Q30" s="30"/>
      <c r="R30" s="30">
        <v>54</v>
      </c>
      <c r="S30" s="30"/>
      <c r="T30" s="50"/>
      <c r="U30" s="50"/>
      <c r="V30" s="50"/>
      <c r="W30" s="50"/>
      <c r="X30" s="50"/>
      <c r="Y30" s="51"/>
      <c r="Z30" s="47">
        <f t="shared" si="0"/>
        <v>374</v>
      </c>
      <c r="AA30" s="23">
        <f t="shared" si="1"/>
        <v>22</v>
      </c>
    </row>
    <row r="31" spans="1:27" ht="15">
      <c r="A31" s="10">
        <v>19</v>
      </c>
      <c r="C31" s="43">
        <v>61</v>
      </c>
      <c r="D31" s="38"/>
      <c r="E31" s="29"/>
      <c r="F31" s="29">
        <v>29</v>
      </c>
      <c r="G31" s="29">
        <v>40</v>
      </c>
      <c r="H31" s="29">
        <v>7</v>
      </c>
      <c r="I31" s="29">
        <v>50</v>
      </c>
      <c r="J31" s="29"/>
      <c r="K31" s="30">
        <v>11</v>
      </c>
      <c r="L31" s="30">
        <v>53</v>
      </c>
      <c r="M31" s="30">
        <v>6</v>
      </c>
      <c r="N31" s="30">
        <v>4</v>
      </c>
      <c r="O31" s="30">
        <v>12</v>
      </c>
      <c r="P31" s="30">
        <v>7</v>
      </c>
      <c r="Q31" s="30"/>
      <c r="R31" s="30">
        <v>43</v>
      </c>
      <c r="S31" s="30"/>
      <c r="T31" s="50"/>
      <c r="U31" s="50"/>
      <c r="V31" s="50"/>
      <c r="W31" s="50"/>
      <c r="X31" s="50"/>
      <c r="Y31" s="51"/>
      <c r="Z31" s="47">
        <f t="shared" si="0"/>
        <v>323</v>
      </c>
      <c r="AA31" s="23">
        <f t="shared" si="1"/>
        <v>19</v>
      </c>
    </row>
    <row r="32" spans="1:27" ht="15">
      <c r="A32" s="10">
        <v>0.4</v>
      </c>
      <c r="B32" t="s">
        <v>64</v>
      </c>
      <c r="C32" s="43"/>
      <c r="D32" s="38"/>
      <c r="E32" s="29"/>
      <c r="F32" s="29"/>
      <c r="G32" s="29">
        <v>1.7</v>
      </c>
      <c r="H32" s="29"/>
      <c r="I32" s="29"/>
      <c r="J32" s="29"/>
      <c r="K32" s="30"/>
      <c r="L32" s="30">
        <v>1</v>
      </c>
      <c r="M32" s="30"/>
      <c r="N32" s="30"/>
      <c r="O32" s="30">
        <v>2</v>
      </c>
      <c r="P32" s="30"/>
      <c r="Q32" s="30"/>
      <c r="R32" s="30">
        <v>2</v>
      </c>
      <c r="S32" s="30"/>
      <c r="T32" s="50"/>
      <c r="U32" s="50"/>
      <c r="V32" s="50"/>
      <c r="W32" s="50"/>
      <c r="X32" s="50"/>
      <c r="Y32" s="51"/>
      <c r="Z32" s="47">
        <f t="shared" si="0"/>
        <v>6.7</v>
      </c>
      <c r="AA32" s="23">
        <f t="shared" si="1"/>
        <v>0.3941176470588235</v>
      </c>
    </row>
    <row r="33" spans="1:27" ht="15">
      <c r="A33" s="10">
        <v>0.3</v>
      </c>
      <c r="C33" s="43"/>
      <c r="D33" s="38"/>
      <c r="E33" s="29"/>
      <c r="F33" s="29"/>
      <c r="G33" s="29">
        <v>1</v>
      </c>
      <c r="H33" s="29"/>
      <c r="I33" s="29"/>
      <c r="J33" s="29"/>
      <c r="K33" s="30"/>
      <c r="L33" s="30">
        <v>1</v>
      </c>
      <c r="M33" s="30"/>
      <c r="N33" s="30"/>
      <c r="O33" s="30">
        <v>2</v>
      </c>
      <c r="P33" s="30"/>
      <c r="Q33" s="30"/>
      <c r="R33" s="30">
        <v>1</v>
      </c>
      <c r="S33" s="30"/>
      <c r="T33" s="50"/>
      <c r="U33" s="50"/>
      <c r="V33" s="50"/>
      <c r="W33" s="50"/>
      <c r="X33" s="50"/>
      <c r="Y33" s="51"/>
      <c r="Z33" s="47">
        <f t="shared" si="0"/>
        <v>5</v>
      </c>
      <c r="AA33" s="23">
        <f t="shared" si="1"/>
        <v>0.29411764705882354</v>
      </c>
    </row>
    <row r="34" spans="1:27" ht="15">
      <c r="A34" s="10">
        <v>18</v>
      </c>
      <c r="B34" t="s">
        <v>65</v>
      </c>
      <c r="C34" s="43">
        <v>6</v>
      </c>
      <c r="D34" s="38">
        <v>30</v>
      </c>
      <c r="E34" s="29"/>
      <c r="F34" s="29">
        <v>30</v>
      </c>
      <c r="G34" s="29">
        <v>2</v>
      </c>
      <c r="H34" s="46">
        <v>6</v>
      </c>
      <c r="I34" s="29">
        <v>14</v>
      </c>
      <c r="J34" s="29">
        <v>9</v>
      </c>
      <c r="K34" s="30">
        <v>6</v>
      </c>
      <c r="L34" s="30">
        <v>3</v>
      </c>
      <c r="M34" s="30">
        <v>10</v>
      </c>
      <c r="N34" s="30">
        <v>40</v>
      </c>
      <c r="O34" s="30">
        <v>4</v>
      </c>
      <c r="P34" s="30">
        <v>11</v>
      </c>
      <c r="Q34" s="30">
        <v>40</v>
      </c>
      <c r="R34" s="30">
        <v>43</v>
      </c>
      <c r="S34" s="30">
        <v>55</v>
      </c>
      <c r="T34" s="50"/>
      <c r="U34" s="50"/>
      <c r="V34" s="50"/>
      <c r="W34" s="50"/>
      <c r="X34" s="50"/>
      <c r="Y34" s="51"/>
      <c r="Z34" s="47">
        <f t="shared" si="0"/>
        <v>309</v>
      </c>
      <c r="AA34" s="23">
        <f t="shared" si="1"/>
        <v>18.176470588235293</v>
      </c>
    </row>
    <row r="35" spans="1:27" ht="15">
      <c r="A35" s="10">
        <v>16</v>
      </c>
      <c r="C35" s="43">
        <v>5</v>
      </c>
      <c r="D35" s="38">
        <v>23</v>
      </c>
      <c r="E35" s="29"/>
      <c r="F35" s="29">
        <v>22</v>
      </c>
      <c r="G35" s="29">
        <v>1</v>
      </c>
      <c r="H35" s="45">
        <v>4</v>
      </c>
      <c r="I35" s="29">
        <v>11</v>
      </c>
      <c r="J35" s="29">
        <v>7</v>
      </c>
      <c r="K35" s="30">
        <v>3</v>
      </c>
      <c r="L35" s="30">
        <v>1</v>
      </c>
      <c r="M35" s="30">
        <v>7</v>
      </c>
      <c r="N35" s="30">
        <v>40</v>
      </c>
      <c r="O35" s="30">
        <v>2</v>
      </c>
      <c r="P35" s="30">
        <v>8</v>
      </c>
      <c r="Q35" s="30">
        <v>40</v>
      </c>
      <c r="R35" s="30">
        <v>40</v>
      </c>
      <c r="S35" s="30">
        <v>50</v>
      </c>
      <c r="T35" s="50"/>
      <c r="U35" s="50"/>
      <c r="V35" s="50"/>
      <c r="W35" s="50"/>
      <c r="X35" s="50"/>
      <c r="Y35" s="51"/>
      <c r="Z35" s="47">
        <f t="shared" si="0"/>
        <v>264</v>
      </c>
      <c r="AA35" s="23">
        <f t="shared" si="1"/>
        <v>15.529411764705882</v>
      </c>
    </row>
    <row r="36" spans="1:27" ht="15">
      <c r="A36" s="10">
        <v>244</v>
      </c>
      <c r="B36" t="s">
        <v>66</v>
      </c>
      <c r="C36" s="43">
        <v>256</v>
      </c>
      <c r="D36" s="38">
        <v>92</v>
      </c>
      <c r="E36" s="29">
        <v>108</v>
      </c>
      <c r="F36" s="29">
        <v>222</v>
      </c>
      <c r="G36" s="29">
        <v>130</v>
      </c>
      <c r="H36" s="29">
        <v>426</v>
      </c>
      <c r="I36" s="29">
        <v>163</v>
      </c>
      <c r="J36" s="29">
        <v>101</v>
      </c>
      <c r="K36" s="30">
        <v>211</v>
      </c>
      <c r="L36" s="30">
        <v>270</v>
      </c>
      <c r="M36" s="30">
        <v>302</v>
      </c>
      <c r="N36" s="30">
        <v>244</v>
      </c>
      <c r="O36" s="30">
        <v>96</v>
      </c>
      <c r="P36" s="30">
        <v>397</v>
      </c>
      <c r="Q36" s="30">
        <v>135</v>
      </c>
      <c r="R36" s="30">
        <v>237</v>
      </c>
      <c r="S36" s="30">
        <v>702</v>
      </c>
      <c r="T36" s="50"/>
      <c r="U36" s="50"/>
      <c r="V36" s="50"/>
      <c r="W36" s="50"/>
      <c r="X36" s="50"/>
      <c r="Y36" s="51"/>
      <c r="Z36" s="47">
        <f t="shared" si="0"/>
        <v>4092</v>
      </c>
      <c r="AA36" s="23">
        <f t="shared" si="1"/>
        <v>240.7058823529412</v>
      </c>
    </row>
    <row r="37" spans="1:28" ht="15">
      <c r="A37" s="10">
        <v>192</v>
      </c>
      <c r="C37" s="43">
        <v>213</v>
      </c>
      <c r="D37" s="38">
        <v>71</v>
      </c>
      <c r="E37" s="29">
        <v>92</v>
      </c>
      <c r="F37" s="29">
        <v>196</v>
      </c>
      <c r="G37" s="29">
        <v>102</v>
      </c>
      <c r="H37" s="29">
        <v>316</v>
      </c>
      <c r="I37" s="29">
        <v>121</v>
      </c>
      <c r="J37" s="29">
        <v>89</v>
      </c>
      <c r="K37" s="30">
        <v>174</v>
      </c>
      <c r="L37" s="30">
        <v>213</v>
      </c>
      <c r="M37" s="30">
        <v>202</v>
      </c>
      <c r="N37" s="30">
        <v>162</v>
      </c>
      <c r="O37" s="30">
        <v>72</v>
      </c>
      <c r="P37" s="30">
        <v>342</v>
      </c>
      <c r="Q37" s="30">
        <v>106</v>
      </c>
      <c r="R37" s="30">
        <v>201</v>
      </c>
      <c r="S37" s="30">
        <v>549</v>
      </c>
      <c r="T37" s="50"/>
      <c r="U37" s="50"/>
      <c r="V37" s="50"/>
      <c r="W37" s="50"/>
      <c r="X37" s="50"/>
      <c r="Y37" s="51"/>
      <c r="Z37" s="47">
        <f t="shared" si="0"/>
        <v>3221</v>
      </c>
      <c r="AA37" s="23">
        <f t="shared" si="1"/>
        <v>189.47058823529412</v>
      </c>
      <c r="AB37" s="23"/>
    </row>
    <row r="38" spans="1:27" ht="15">
      <c r="A38" s="10">
        <v>150</v>
      </c>
      <c r="B38" t="s">
        <v>67</v>
      </c>
      <c r="C38" s="43">
        <v>174</v>
      </c>
      <c r="D38" s="38">
        <v>77</v>
      </c>
      <c r="E38" s="29">
        <v>272</v>
      </c>
      <c r="F38" s="29">
        <v>230</v>
      </c>
      <c r="G38" s="29">
        <v>180</v>
      </c>
      <c r="H38" s="29">
        <v>80</v>
      </c>
      <c r="I38" s="29">
        <v>100</v>
      </c>
      <c r="J38" s="29">
        <v>302</v>
      </c>
      <c r="K38" s="30">
        <v>159</v>
      </c>
      <c r="L38" s="30">
        <v>100</v>
      </c>
      <c r="M38" s="30">
        <v>33</v>
      </c>
      <c r="N38" s="30">
        <v>72</v>
      </c>
      <c r="O38" s="30">
        <v>195</v>
      </c>
      <c r="P38" s="30">
        <v>250</v>
      </c>
      <c r="Q38" s="30">
        <v>33</v>
      </c>
      <c r="R38" s="30">
        <v>214</v>
      </c>
      <c r="S38" s="30">
        <v>70</v>
      </c>
      <c r="T38" s="50"/>
      <c r="U38" s="50"/>
      <c r="V38" s="50"/>
      <c r="W38" s="50"/>
      <c r="X38" s="50"/>
      <c r="Y38" s="51"/>
      <c r="Z38" s="47">
        <f t="shared" si="0"/>
        <v>2541</v>
      </c>
      <c r="AA38" s="23">
        <f t="shared" si="1"/>
        <v>149.47058823529412</v>
      </c>
    </row>
    <row r="39" spans="1:27" ht="15">
      <c r="A39" s="10">
        <v>129</v>
      </c>
      <c r="C39" s="43">
        <v>104</v>
      </c>
      <c r="D39" s="38">
        <v>46</v>
      </c>
      <c r="E39" s="29">
        <v>250</v>
      </c>
      <c r="F39" s="29">
        <v>170</v>
      </c>
      <c r="G39" s="29">
        <v>165</v>
      </c>
      <c r="H39" s="29">
        <v>50</v>
      </c>
      <c r="I39" s="29">
        <v>75</v>
      </c>
      <c r="J39" s="29">
        <v>280</v>
      </c>
      <c r="K39" s="30">
        <v>116</v>
      </c>
      <c r="L39" s="30">
        <v>75</v>
      </c>
      <c r="M39" s="30">
        <v>20</v>
      </c>
      <c r="N39" s="30">
        <v>43</v>
      </c>
      <c r="O39" s="30">
        <v>170</v>
      </c>
      <c r="P39" s="30">
        <v>202</v>
      </c>
      <c r="Q39" s="30">
        <v>20</v>
      </c>
      <c r="R39" s="30">
        <v>200</v>
      </c>
      <c r="S39" s="30">
        <v>180</v>
      </c>
      <c r="T39" s="50"/>
      <c r="U39" s="50"/>
      <c r="V39" s="50"/>
      <c r="W39" s="50"/>
      <c r="X39" s="50"/>
      <c r="Y39" s="51"/>
      <c r="Z39" s="47">
        <f t="shared" si="0"/>
        <v>2166</v>
      </c>
      <c r="AA39" s="23">
        <f t="shared" si="1"/>
        <v>127.41176470588235</v>
      </c>
    </row>
    <row r="40" spans="1:27" ht="15">
      <c r="A40" s="10">
        <v>0.9</v>
      </c>
      <c r="B40" t="s">
        <v>68</v>
      </c>
      <c r="C40" s="43">
        <v>2</v>
      </c>
      <c r="D40" s="38"/>
      <c r="E40" s="29"/>
      <c r="F40" s="29">
        <v>2</v>
      </c>
      <c r="G40" s="29"/>
      <c r="H40" s="29">
        <v>2</v>
      </c>
      <c r="I40" s="29"/>
      <c r="J40" s="29">
        <v>2</v>
      </c>
      <c r="K40" s="30"/>
      <c r="L40" s="30">
        <v>2</v>
      </c>
      <c r="M40" s="30"/>
      <c r="N40" s="30">
        <v>2</v>
      </c>
      <c r="O40" s="30"/>
      <c r="P40" s="30">
        <v>1</v>
      </c>
      <c r="Q40" s="30"/>
      <c r="R40" s="30">
        <v>2</v>
      </c>
      <c r="S40" s="30"/>
      <c r="T40" s="50"/>
      <c r="U40" s="50"/>
      <c r="V40" s="50"/>
      <c r="W40" s="50"/>
      <c r="X40" s="50"/>
      <c r="Y40" s="51"/>
      <c r="Z40" s="47">
        <f t="shared" si="0"/>
        <v>15</v>
      </c>
      <c r="AA40" s="23">
        <f t="shared" si="1"/>
        <v>0.8823529411764706</v>
      </c>
    </row>
    <row r="41" spans="1:27" ht="15">
      <c r="A41" s="10">
        <v>0.75</v>
      </c>
      <c r="C41" s="43">
        <v>1.5</v>
      </c>
      <c r="D41" s="38"/>
      <c r="E41" s="29"/>
      <c r="F41" s="29">
        <v>1</v>
      </c>
      <c r="G41" s="29"/>
      <c r="H41" s="29">
        <v>2</v>
      </c>
      <c r="I41" s="29"/>
      <c r="J41" s="29">
        <v>1</v>
      </c>
      <c r="K41" s="30"/>
      <c r="L41" s="30">
        <v>1</v>
      </c>
      <c r="M41" s="30"/>
      <c r="N41" s="30">
        <v>2</v>
      </c>
      <c r="O41" s="30"/>
      <c r="P41" s="30">
        <v>2</v>
      </c>
      <c r="Q41" s="30"/>
      <c r="R41" s="30">
        <v>2</v>
      </c>
      <c r="S41" s="30"/>
      <c r="T41" s="50"/>
      <c r="U41" s="50"/>
      <c r="V41" s="50"/>
      <c r="W41" s="50"/>
      <c r="X41" s="50"/>
      <c r="Y41" s="51"/>
      <c r="Z41" s="47">
        <f t="shared" si="0"/>
        <v>12.5</v>
      </c>
      <c r="AA41" s="23">
        <f t="shared" si="1"/>
        <v>0.7352941176470589</v>
      </c>
    </row>
    <row r="42" spans="1:27" ht="15">
      <c r="A42" s="10">
        <v>0.45</v>
      </c>
      <c r="B42" t="s">
        <v>34</v>
      </c>
      <c r="C42" s="43"/>
      <c r="D42" s="38"/>
      <c r="E42" s="29">
        <v>0.5</v>
      </c>
      <c r="F42" s="29"/>
      <c r="G42" s="29">
        <v>1</v>
      </c>
      <c r="H42" s="29"/>
      <c r="I42" s="29">
        <v>1</v>
      </c>
      <c r="J42" s="29">
        <v>0.5</v>
      </c>
      <c r="K42" s="30">
        <v>0.5</v>
      </c>
      <c r="L42" s="30">
        <v>1</v>
      </c>
      <c r="M42" s="30">
        <v>0.5</v>
      </c>
      <c r="N42" s="30">
        <v>0.5</v>
      </c>
      <c r="O42" s="30">
        <v>0.5</v>
      </c>
      <c r="P42" s="30">
        <v>0.5</v>
      </c>
      <c r="Q42" s="30">
        <v>0.5</v>
      </c>
      <c r="R42" s="30">
        <v>0.5</v>
      </c>
      <c r="S42" s="30"/>
      <c r="T42" s="50"/>
      <c r="U42" s="50"/>
      <c r="V42" s="50"/>
      <c r="W42" s="50"/>
      <c r="X42" s="50"/>
      <c r="Y42" s="51"/>
      <c r="Z42" s="47">
        <f t="shared" si="0"/>
        <v>7.5</v>
      </c>
      <c r="AA42" s="23">
        <f t="shared" si="1"/>
        <v>0.4411764705882353</v>
      </c>
    </row>
    <row r="43" spans="1:27" ht="15">
      <c r="A43" s="10">
        <v>0.4</v>
      </c>
      <c r="C43" s="43"/>
      <c r="D43" s="38"/>
      <c r="E43" s="29">
        <v>0.4</v>
      </c>
      <c r="F43" s="29"/>
      <c r="G43" s="29">
        <v>0.8</v>
      </c>
      <c r="H43" s="29"/>
      <c r="I43" s="29">
        <v>0.5</v>
      </c>
      <c r="J43" s="29">
        <v>0.4</v>
      </c>
      <c r="K43" s="30">
        <v>0.5</v>
      </c>
      <c r="L43" s="30">
        <v>0.8</v>
      </c>
      <c r="M43" s="30">
        <v>0.4</v>
      </c>
      <c r="N43" s="30">
        <v>0.5</v>
      </c>
      <c r="O43" s="30">
        <v>0.8</v>
      </c>
      <c r="P43" s="30">
        <v>0.5</v>
      </c>
      <c r="Q43" s="30">
        <v>0.4</v>
      </c>
      <c r="R43" s="30">
        <v>0.5</v>
      </c>
      <c r="S43" s="30"/>
      <c r="T43" s="50"/>
      <c r="U43" s="50"/>
      <c r="V43" s="50"/>
      <c r="W43" s="50"/>
      <c r="X43" s="50"/>
      <c r="Y43" s="51"/>
      <c r="Z43" s="47">
        <f t="shared" si="0"/>
        <v>6.500000000000001</v>
      </c>
      <c r="AA43" s="23">
        <f t="shared" si="1"/>
        <v>0.3823529411764706</v>
      </c>
    </row>
    <row r="44" spans="1:27" ht="15">
      <c r="A44" s="10">
        <v>0.45</v>
      </c>
      <c r="B44" t="s">
        <v>69</v>
      </c>
      <c r="C44" s="43"/>
      <c r="D44" s="38"/>
      <c r="E44" s="29">
        <v>2</v>
      </c>
      <c r="F44" s="29"/>
      <c r="G44" s="29"/>
      <c r="H44" s="29"/>
      <c r="I44" s="29"/>
      <c r="J44" s="29"/>
      <c r="K44" s="40"/>
      <c r="L44" s="30"/>
      <c r="M44" s="30">
        <v>2</v>
      </c>
      <c r="N44" s="30"/>
      <c r="O44" s="30"/>
      <c r="P44" s="30"/>
      <c r="Q44" s="30">
        <v>2</v>
      </c>
      <c r="R44" s="30"/>
      <c r="S44" s="30">
        <v>1.5</v>
      </c>
      <c r="T44" s="50"/>
      <c r="U44" s="50"/>
      <c r="V44" s="50"/>
      <c r="W44" s="50"/>
      <c r="X44" s="50"/>
      <c r="Y44" s="51"/>
      <c r="Z44" s="47">
        <f t="shared" si="0"/>
        <v>7.5</v>
      </c>
      <c r="AA44" s="23">
        <f t="shared" si="1"/>
        <v>0.4411764705882353</v>
      </c>
    </row>
    <row r="45" spans="1:27" ht="15">
      <c r="A45" s="10">
        <v>0.4</v>
      </c>
      <c r="C45" s="43"/>
      <c r="D45" s="38"/>
      <c r="E45" s="29">
        <v>1</v>
      </c>
      <c r="F45" s="29"/>
      <c r="G45" s="29"/>
      <c r="H45" s="29"/>
      <c r="I45" s="29"/>
      <c r="J45" s="29"/>
      <c r="K45" s="30"/>
      <c r="L45" s="30"/>
      <c r="M45" s="30">
        <v>1</v>
      </c>
      <c r="N45" s="30"/>
      <c r="O45" s="30"/>
      <c r="P45" s="30"/>
      <c r="Q45" s="30">
        <v>2</v>
      </c>
      <c r="R45" s="30"/>
      <c r="S45" s="30">
        <v>2.2</v>
      </c>
      <c r="T45" s="50"/>
      <c r="U45" s="50"/>
      <c r="V45" s="50"/>
      <c r="W45" s="50"/>
      <c r="X45" s="50"/>
      <c r="Y45" s="51"/>
      <c r="Z45" s="47">
        <f t="shared" si="0"/>
        <v>6.2</v>
      </c>
      <c r="AA45" s="23">
        <f t="shared" si="1"/>
        <v>0.3647058823529412</v>
      </c>
    </row>
    <row r="46" spans="1:27" ht="15">
      <c r="A46" s="10">
        <v>75</v>
      </c>
      <c r="B46" t="s">
        <v>70</v>
      </c>
      <c r="C46" s="43"/>
      <c r="D46" s="38"/>
      <c r="E46" s="29"/>
      <c r="F46" s="29"/>
      <c r="G46" s="29">
        <v>202</v>
      </c>
      <c r="H46" s="29"/>
      <c r="I46" s="29"/>
      <c r="J46" s="29">
        <v>202</v>
      </c>
      <c r="K46" s="30"/>
      <c r="L46" s="30">
        <v>200</v>
      </c>
      <c r="M46" s="30"/>
      <c r="N46" s="30">
        <v>200</v>
      </c>
      <c r="O46" s="30"/>
      <c r="P46" s="30"/>
      <c r="Q46" s="30">
        <v>195</v>
      </c>
      <c r="R46" s="30"/>
      <c r="S46" s="30">
        <v>200</v>
      </c>
      <c r="T46" s="50"/>
      <c r="U46" s="50"/>
      <c r="V46" s="50"/>
      <c r="W46" s="50"/>
      <c r="X46" s="50"/>
      <c r="Y46" s="51"/>
      <c r="Z46" s="47">
        <f t="shared" si="0"/>
        <v>1199</v>
      </c>
      <c r="AA46" s="23">
        <f t="shared" si="1"/>
        <v>70.52941176470588</v>
      </c>
    </row>
    <row r="47" spans="1:27" ht="15">
      <c r="A47" s="10">
        <v>75</v>
      </c>
      <c r="C47" s="43"/>
      <c r="D47" s="38"/>
      <c r="E47" s="29"/>
      <c r="F47" s="29"/>
      <c r="G47" s="29">
        <v>202</v>
      </c>
      <c r="H47" s="29"/>
      <c r="I47" s="29"/>
      <c r="J47" s="29">
        <v>202</v>
      </c>
      <c r="K47" s="30"/>
      <c r="L47" s="30">
        <v>200</v>
      </c>
      <c r="M47" s="30"/>
      <c r="N47" s="30">
        <v>200</v>
      </c>
      <c r="O47" s="30"/>
      <c r="P47" s="30"/>
      <c r="Q47" s="30">
        <v>195</v>
      </c>
      <c r="R47" s="30"/>
      <c r="S47" s="30">
        <v>200</v>
      </c>
      <c r="T47" s="50"/>
      <c r="U47" s="50"/>
      <c r="V47" s="50"/>
      <c r="W47" s="50"/>
      <c r="X47" s="50"/>
      <c r="Y47" s="51"/>
      <c r="Z47" s="47">
        <f t="shared" si="0"/>
        <v>1199</v>
      </c>
      <c r="AA47" s="23">
        <f t="shared" si="1"/>
        <v>70.52941176470588</v>
      </c>
    </row>
    <row r="48" spans="1:27" ht="15">
      <c r="A48" s="10">
        <v>85.5</v>
      </c>
      <c r="B48" t="s">
        <v>71</v>
      </c>
      <c r="C48" s="43"/>
      <c r="D48" s="38">
        <v>225</v>
      </c>
      <c r="E48" s="29"/>
      <c r="F48" s="29"/>
      <c r="G48" s="29">
        <v>244</v>
      </c>
      <c r="H48" s="29"/>
      <c r="I48" s="29">
        <v>190</v>
      </c>
      <c r="J48" s="29"/>
      <c r="K48" s="30">
        <v>219</v>
      </c>
      <c r="L48" s="30">
        <v>22</v>
      </c>
      <c r="M48" s="30"/>
      <c r="N48" s="30">
        <v>264</v>
      </c>
      <c r="O48" s="30"/>
      <c r="P48" s="30">
        <v>60</v>
      </c>
      <c r="Q48" s="30"/>
      <c r="R48" s="30"/>
      <c r="S48" s="30">
        <v>190</v>
      </c>
      <c r="T48" s="50"/>
      <c r="U48" s="50"/>
      <c r="V48" s="50"/>
      <c r="W48" s="50"/>
      <c r="X48" s="50"/>
      <c r="Y48" s="51"/>
      <c r="Z48" s="47">
        <f t="shared" si="0"/>
        <v>1414</v>
      </c>
      <c r="AA48" s="23">
        <f t="shared" si="1"/>
        <v>83.17647058823529</v>
      </c>
    </row>
    <row r="49" spans="1:27" ht="15">
      <c r="A49" s="10">
        <v>81</v>
      </c>
      <c r="C49" s="43"/>
      <c r="D49" s="38">
        <v>210</v>
      </c>
      <c r="E49" s="29"/>
      <c r="F49" s="29"/>
      <c r="G49" s="29">
        <v>240</v>
      </c>
      <c r="H49" s="29"/>
      <c r="I49" s="29">
        <v>180</v>
      </c>
      <c r="J49" s="29"/>
      <c r="K49" s="30">
        <v>200</v>
      </c>
      <c r="L49" s="30">
        <v>19</v>
      </c>
      <c r="M49" s="30"/>
      <c r="N49" s="30">
        <v>240</v>
      </c>
      <c r="O49" s="30"/>
      <c r="P49" s="30">
        <v>50</v>
      </c>
      <c r="Q49" s="30"/>
      <c r="R49" s="30"/>
      <c r="S49" s="30">
        <v>180</v>
      </c>
      <c r="T49" s="50"/>
      <c r="U49" s="50"/>
      <c r="V49" s="50"/>
      <c r="W49" s="50"/>
      <c r="X49" s="50"/>
      <c r="Y49" s="51"/>
      <c r="Z49" s="47">
        <f t="shared" si="0"/>
        <v>1319</v>
      </c>
      <c r="AA49" s="23">
        <f t="shared" si="1"/>
        <v>77.58823529411765</v>
      </c>
    </row>
    <row r="50" spans="1:27" ht="15">
      <c r="A50" s="10">
        <v>2</v>
      </c>
      <c r="B50" t="s">
        <v>72</v>
      </c>
      <c r="C50" s="43"/>
      <c r="D50" s="38"/>
      <c r="E50" s="29"/>
      <c r="F50" s="29"/>
      <c r="G50" s="29"/>
      <c r="H50" s="29">
        <v>17</v>
      </c>
      <c r="I50" s="29"/>
      <c r="J50" s="29"/>
      <c r="K50" s="30"/>
      <c r="L50" s="30"/>
      <c r="M50" s="30"/>
      <c r="N50" s="30"/>
      <c r="O50" s="30"/>
      <c r="P50" s="46"/>
      <c r="Q50" s="30"/>
      <c r="R50" s="30"/>
      <c r="S50" s="30">
        <v>17</v>
      </c>
      <c r="T50" s="50"/>
      <c r="U50" s="50"/>
      <c r="V50" s="50"/>
      <c r="W50" s="50"/>
      <c r="X50" s="50"/>
      <c r="Y50" s="51"/>
      <c r="Z50" s="47">
        <f t="shared" si="0"/>
        <v>34</v>
      </c>
      <c r="AA50" s="23">
        <f t="shared" si="1"/>
        <v>2</v>
      </c>
    </row>
    <row r="51" spans="1:27" ht="15">
      <c r="A51" s="10">
        <v>1</v>
      </c>
      <c r="C51" s="43"/>
      <c r="D51" s="38"/>
      <c r="E51" s="29"/>
      <c r="F51" s="29"/>
      <c r="G51" s="29"/>
      <c r="H51" s="29">
        <v>8</v>
      </c>
      <c r="I51" s="29"/>
      <c r="J51" s="29"/>
      <c r="K51" s="30"/>
      <c r="L51" s="30"/>
      <c r="M51" s="30"/>
      <c r="N51" s="30"/>
      <c r="O51" s="30"/>
      <c r="P51" s="46"/>
      <c r="Q51" s="30"/>
      <c r="R51" s="30"/>
      <c r="S51" s="30">
        <v>9</v>
      </c>
      <c r="T51" s="50"/>
      <c r="U51" s="50"/>
      <c r="V51" s="50"/>
      <c r="W51" s="50"/>
      <c r="X51" s="50"/>
      <c r="Y51" s="51"/>
      <c r="Z51" s="47">
        <f t="shared" si="0"/>
        <v>17</v>
      </c>
      <c r="AA51" s="23">
        <f t="shared" si="1"/>
        <v>1</v>
      </c>
    </row>
    <row r="52" spans="1:27" ht="15">
      <c r="A52" s="10">
        <v>15</v>
      </c>
      <c r="B52" t="s">
        <v>73</v>
      </c>
      <c r="C52" s="43"/>
      <c r="D52" s="38"/>
      <c r="E52" s="29">
        <v>40</v>
      </c>
      <c r="F52" s="29"/>
      <c r="G52" s="29"/>
      <c r="H52" s="29"/>
      <c r="I52" s="29"/>
      <c r="J52" s="29">
        <v>45</v>
      </c>
      <c r="K52" s="30"/>
      <c r="L52" s="30"/>
      <c r="M52" s="30">
        <v>45</v>
      </c>
      <c r="N52" s="30"/>
      <c r="O52" s="30"/>
      <c r="P52" s="46">
        <v>45</v>
      </c>
      <c r="Q52" s="30"/>
      <c r="R52" s="30">
        <v>40</v>
      </c>
      <c r="S52" s="30">
        <v>35</v>
      </c>
      <c r="T52" s="50"/>
      <c r="U52" s="50"/>
      <c r="V52" s="50"/>
      <c r="W52" s="50"/>
      <c r="X52" s="50"/>
      <c r="Y52" s="51"/>
      <c r="Z52" s="47">
        <f t="shared" si="0"/>
        <v>250</v>
      </c>
      <c r="AA52" s="23">
        <f t="shared" si="1"/>
        <v>14.705882352941176</v>
      </c>
    </row>
    <row r="53" spans="1:27" ht="15">
      <c r="A53" s="10">
        <v>5</v>
      </c>
      <c r="C53" s="43"/>
      <c r="D53" s="38"/>
      <c r="E53" s="29">
        <v>15</v>
      </c>
      <c r="F53" s="29"/>
      <c r="G53" s="29"/>
      <c r="H53" s="29"/>
      <c r="I53" s="29"/>
      <c r="J53" s="29">
        <v>15</v>
      </c>
      <c r="K53" s="30"/>
      <c r="L53" s="30"/>
      <c r="M53" s="30">
        <v>10</v>
      </c>
      <c r="N53" s="30"/>
      <c r="O53" s="30"/>
      <c r="P53" s="45">
        <v>15</v>
      </c>
      <c r="Q53" s="30"/>
      <c r="R53" s="30">
        <v>15</v>
      </c>
      <c r="S53" s="30">
        <v>10</v>
      </c>
      <c r="T53" s="50"/>
      <c r="U53" s="50"/>
      <c r="V53" s="50"/>
      <c r="W53" s="50" t="s">
        <v>88</v>
      </c>
      <c r="X53" s="50"/>
      <c r="Y53" s="51"/>
      <c r="Z53" s="47">
        <f t="shared" si="0"/>
        <v>80</v>
      </c>
      <c r="AA53" s="23">
        <f t="shared" si="1"/>
        <v>4.705882352941177</v>
      </c>
    </row>
    <row r="54" spans="1:27" ht="15">
      <c r="A54" s="10">
        <v>37.5</v>
      </c>
      <c r="B54" t="s">
        <v>74</v>
      </c>
      <c r="C54" s="43">
        <v>38</v>
      </c>
      <c r="D54" s="38">
        <v>44</v>
      </c>
      <c r="E54" s="29">
        <v>37</v>
      </c>
      <c r="F54" s="29">
        <v>38</v>
      </c>
      <c r="G54" s="29">
        <v>39</v>
      </c>
      <c r="H54" s="29">
        <v>37</v>
      </c>
      <c r="I54" s="29">
        <v>38</v>
      </c>
      <c r="J54" s="29">
        <v>38</v>
      </c>
      <c r="K54" s="30">
        <v>37</v>
      </c>
      <c r="L54" s="30">
        <v>38</v>
      </c>
      <c r="M54" s="30">
        <v>36</v>
      </c>
      <c r="N54" s="30">
        <v>36</v>
      </c>
      <c r="O54" s="30">
        <v>38</v>
      </c>
      <c r="P54" s="30">
        <v>38</v>
      </c>
      <c r="Q54" s="30">
        <v>36</v>
      </c>
      <c r="R54" s="30">
        <v>40</v>
      </c>
      <c r="S54" s="30">
        <v>34</v>
      </c>
      <c r="T54" s="50"/>
      <c r="U54" s="50"/>
      <c r="V54" s="50"/>
      <c r="W54" s="50"/>
      <c r="X54" s="50"/>
      <c r="Y54" s="51"/>
      <c r="Z54" s="47">
        <f t="shared" si="0"/>
        <v>642</v>
      </c>
      <c r="AA54" s="23">
        <f t="shared" si="1"/>
        <v>37.76470588235294</v>
      </c>
    </row>
    <row r="55" spans="1:27" ht="15">
      <c r="A55" s="10">
        <v>30</v>
      </c>
      <c r="C55" s="43">
        <v>30</v>
      </c>
      <c r="D55" s="38">
        <v>32</v>
      </c>
      <c r="E55" s="29">
        <v>30</v>
      </c>
      <c r="F55" s="29">
        <v>31</v>
      </c>
      <c r="G55" s="29">
        <v>30</v>
      </c>
      <c r="H55" s="29">
        <v>30</v>
      </c>
      <c r="I55" s="29">
        <v>31</v>
      </c>
      <c r="J55" s="29">
        <v>30</v>
      </c>
      <c r="K55" s="30">
        <v>30</v>
      </c>
      <c r="L55" s="30">
        <v>30</v>
      </c>
      <c r="M55" s="30">
        <v>29</v>
      </c>
      <c r="N55" s="30">
        <v>28</v>
      </c>
      <c r="O55" s="30">
        <v>30</v>
      </c>
      <c r="P55" s="30">
        <v>30</v>
      </c>
      <c r="Q55" s="30">
        <v>27</v>
      </c>
      <c r="R55" s="30">
        <v>31</v>
      </c>
      <c r="S55" s="30">
        <v>31</v>
      </c>
      <c r="T55" s="50"/>
      <c r="U55" s="50"/>
      <c r="V55" s="50"/>
      <c r="W55" s="50"/>
      <c r="X55" s="50"/>
      <c r="Y55" s="51"/>
      <c r="Z55" s="47">
        <f t="shared" si="0"/>
        <v>510</v>
      </c>
      <c r="AA55" s="23">
        <f t="shared" si="1"/>
        <v>30</v>
      </c>
    </row>
    <row r="56" spans="1:27" ht="15">
      <c r="A56" s="10">
        <v>60</v>
      </c>
      <c r="B56" t="s">
        <v>75</v>
      </c>
      <c r="C56" s="43">
        <v>31</v>
      </c>
      <c r="D56" s="38">
        <v>59</v>
      </c>
      <c r="E56" s="29">
        <v>56</v>
      </c>
      <c r="F56" s="29">
        <v>51</v>
      </c>
      <c r="G56" s="29">
        <v>52</v>
      </c>
      <c r="H56" s="29">
        <v>64</v>
      </c>
      <c r="I56" s="29">
        <v>62</v>
      </c>
      <c r="J56" s="29">
        <v>71</v>
      </c>
      <c r="K56" s="30">
        <v>50</v>
      </c>
      <c r="L56" s="30">
        <v>46</v>
      </c>
      <c r="M56" s="30">
        <v>75</v>
      </c>
      <c r="N56" s="30">
        <v>60</v>
      </c>
      <c r="O56" s="30">
        <v>44</v>
      </c>
      <c r="P56" s="30">
        <v>91</v>
      </c>
      <c r="Q56" s="30">
        <v>60</v>
      </c>
      <c r="R56" s="30">
        <v>32</v>
      </c>
      <c r="S56" s="30">
        <v>106</v>
      </c>
      <c r="T56" s="50"/>
      <c r="U56" s="50"/>
      <c r="V56" s="50"/>
      <c r="W56" s="50"/>
      <c r="X56" s="50"/>
      <c r="Y56" s="51"/>
      <c r="Z56" s="47">
        <f t="shared" si="0"/>
        <v>1010</v>
      </c>
      <c r="AA56" s="23">
        <f t="shared" si="1"/>
        <v>59.411764705882355</v>
      </c>
    </row>
    <row r="57" spans="1:27" ht="15">
      <c r="A57" s="10">
        <v>45</v>
      </c>
      <c r="C57" s="44">
        <v>22</v>
      </c>
      <c r="D57" s="38">
        <v>41</v>
      </c>
      <c r="E57" s="29">
        <v>40</v>
      </c>
      <c r="F57" s="29">
        <v>40</v>
      </c>
      <c r="G57" s="29">
        <v>41</v>
      </c>
      <c r="H57" s="29">
        <v>47</v>
      </c>
      <c r="I57" s="29">
        <v>47</v>
      </c>
      <c r="J57" s="29">
        <v>54</v>
      </c>
      <c r="K57" s="30">
        <v>34</v>
      </c>
      <c r="L57" s="30">
        <v>34</v>
      </c>
      <c r="M57" s="30">
        <v>54</v>
      </c>
      <c r="N57" s="30">
        <v>42</v>
      </c>
      <c r="O57" s="30">
        <v>34</v>
      </c>
      <c r="P57" s="30">
        <v>62</v>
      </c>
      <c r="Q57" s="30">
        <v>44</v>
      </c>
      <c r="R57" s="30">
        <v>23</v>
      </c>
      <c r="S57" s="30">
        <v>101</v>
      </c>
      <c r="T57" s="50"/>
      <c r="U57" s="50"/>
      <c r="V57" s="50"/>
      <c r="W57" s="50"/>
      <c r="X57" s="50"/>
      <c r="Y57" s="51"/>
      <c r="Z57" s="47">
        <f t="shared" si="0"/>
        <v>760</v>
      </c>
      <c r="AA57" s="23">
        <f t="shared" si="1"/>
        <v>44.705882352941174</v>
      </c>
    </row>
    <row r="58" spans="1:27" ht="15">
      <c r="A58" s="10">
        <v>8</v>
      </c>
      <c r="B58" t="s">
        <v>76</v>
      </c>
      <c r="C58" s="44">
        <v>11</v>
      </c>
      <c r="D58" s="38">
        <v>8</v>
      </c>
      <c r="E58" s="29">
        <v>10</v>
      </c>
      <c r="F58" s="29">
        <v>10</v>
      </c>
      <c r="G58" s="29"/>
      <c r="H58" s="29">
        <v>10</v>
      </c>
      <c r="I58" s="29">
        <v>22</v>
      </c>
      <c r="J58" s="29"/>
      <c r="K58" s="30">
        <v>10</v>
      </c>
      <c r="L58" s="30"/>
      <c r="M58" s="30">
        <v>16</v>
      </c>
      <c r="N58" s="30"/>
      <c r="O58" s="30">
        <v>12</v>
      </c>
      <c r="P58" s="30">
        <v>13</v>
      </c>
      <c r="Q58" s="30"/>
      <c r="R58" s="30">
        <v>14</v>
      </c>
      <c r="S58" s="30"/>
      <c r="T58" s="50"/>
      <c r="U58" s="50"/>
      <c r="V58" s="50"/>
      <c r="W58" s="50"/>
      <c r="X58" s="50"/>
      <c r="Y58" s="51"/>
      <c r="Z58" s="47">
        <f t="shared" si="0"/>
        <v>136</v>
      </c>
      <c r="AA58" s="23">
        <f t="shared" si="1"/>
        <v>8</v>
      </c>
    </row>
    <row r="59" spans="1:27" ht="15">
      <c r="A59" s="10">
        <v>7</v>
      </c>
      <c r="C59" s="44">
        <v>8</v>
      </c>
      <c r="D59" s="38">
        <v>6</v>
      </c>
      <c r="E59" s="29">
        <v>9</v>
      </c>
      <c r="F59" s="29">
        <v>8</v>
      </c>
      <c r="G59" s="29"/>
      <c r="H59" s="29">
        <v>9</v>
      </c>
      <c r="I59" s="29">
        <v>18</v>
      </c>
      <c r="J59" s="29"/>
      <c r="K59" s="30">
        <v>9</v>
      </c>
      <c r="L59" s="30"/>
      <c r="M59" s="30">
        <v>13</v>
      </c>
      <c r="N59" s="30"/>
      <c r="O59" s="30">
        <v>10</v>
      </c>
      <c r="P59" s="30">
        <v>14</v>
      </c>
      <c r="Q59" s="30"/>
      <c r="R59" s="30">
        <v>15</v>
      </c>
      <c r="S59" s="30"/>
      <c r="T59" s="50"/>
      <c r="U59" s="50"/>
      <c r="V59" s="50"/>
      <c r="W59" s="50"/>
      <c r="X59" s="50"/>
      <c r="Y59" s="51"/>
      <c r="Z59" s="47">
        <f t="shared" si="0"/>
        <v>119</v>
      </c>
      <c r="AA59" s="23">
        <f t="shared" si="1"/>
        <v>7</v>
      </c>
    </row>
    <row r="64" spans="4:7" ht="15">
      <c r="D64" s="11"/>
      <c r="E64" s="11"/>
      <c r="F64" s="11"/>
      <c r="G64" s="11"/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840" ht="15">
      <c r="Q840" t="s">
        <v>0</v>
      </c>
    </row>
  </sheetData>
  <sheetProtection/>
  <mergeCells count="1">
    <mergeCell ref="C1:A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2014-02-03T05:04:38Z</dcterms:modified>
  <cp:category/>
  <cp:version/>
  <cp:contentType/>
  <cp:contentStatus/>
</cp:coreProperties>
</file>