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00" activeTab="0"/>
  </bookViews>
  <sheets>
    <sheet name="понедельник 1" sheetId="1" r:id="rId1"/>
    <sheet name="вторник 1" sheetId="2" r:id="rId2"/>
    <sheet name="среда 1" sheetId="3" r:id="rId3"/>
    <sheet name="четверг 1" sheetId="4" r:id="rId4"/>
    <sheet name="пятница 1" sheetId="5" r:id="rId5"/>
    <sheet name="понедельник 2" sheetId="6" r:id="rId6"/>
    <sheet name="вторник 2" sheetId="7" r:id="rId7"/>
    <sheet name="среда 2" sheetId="8" r:id="rId8"/>
    <sheet name="четверг 2" sheetId="9" r:id="rId9"/>
    <sheet name="пятница 2" sheetId="10" r:id="rId10"/>
    <sheet name="понедельник 3" sheetId="11" r:id="rId11"/>
    <sheet name="вторник 3" sheetId="12" r:id="rId12"/>
    <sheet name="среда 3" sheetId="13" r:id="rId13"/>
    <sheet name="четверг 3" sheetId="14" r:id="rId14"/>
    <sheet name="пятница 3" sheetId="15" r:id="rId15"/>
    <sheet name="понедельник 4" sheetId="16" r:id="rId16"/>
    <sheet name="вторник 4" sheetId="17" r:id="rId17"/>
    <sheet name="среда 4" sheetId="18" r:id="rId18"/>
    <sheet name="четверг 4" sheetId="19" r:id="rId19"/>
    <sheet name="пятница 4" sheetId="20" r:id="rId20"/>
    <sheet name="ИТОГ!!!" sheetId="21" r:id="rId21"/>
  </sheets>
  <definedNames>
    <definedName name="_xlnm.Print_Area" localSheetId="1">'вторник 1'!$A$1:$K$27</definedName>
    <definedName name="_xlnm.Print_Area" localSheetId="6">'вторник 2'!$A$2:$L$29</definedName>
    <definedName name="_xlnm.Print_Area" localSheetId="11">'вторник 3'!$A$2:$K$32</definedName>
    <definedName name="_xlnm.Print_Area" localSheetId="16">'вторник 4'!$A$1:$K$27</definedName>
    <definedName name="_xlnm.Print_Area" localSheetId="0">'понедельник 1'!$A$1:$K$24</definedName>
    <definedName name="_xlnm.Print_Area" localSheetId="5">'понедельник 2'!$A$2:$L$25</definedName>
    <definedName name="_xlnm.Print_Area" localSheetId="10">'понедельник 3'!$A$2:$K$26</definedName>
    <definedName name="_xlnm.Print_Area" localSheetId="15">'понедельник 4'!$A$1:$K$30</definedName>
    <definedName name="_xlnm.Print_Area" localSheetId="4">'пятница 1'!$A$2:$L$27</definedName>
    <definedName name="_xlnm.Print_Area" localSheetId="9">'пятница 2'!$A$2:$L$25</definedName>
    <definedName name="_xlnm.Print_Area" localSheetId="14">'пятница 3'!$A$1:$K$27</definedName>
    <definedName name="_xlnm.Print_Area" localSheetId="19">'пятница 4'!$A$1:$K$29</definedName>
    <definedName name="_xlnm.Print_Area" localSheetId="2">'среда 1'!$A$1:$K$26</definedName>
    <definedName name="_xlnm.Print_Area" localSheetId="7">'среда 2'!$A$1:$L$27</definedName>
    <definedName name="_xlnm.Print_Area" localSheetId="12">'среда 3'!$A$1:$K$29</definedName>
    <definedName name="_xlnm.Print_Area" localSheetId="17">'среда 4'!$A$1:$K$29</definedName>
    <definedName name="_xlnm.Print_Area" localSheetId="3">'четверг 1'!$A$2:$L$28</definedName>
    <definedName name="_xlnm.Print_Area" localSheetId="8">'четверг 2'!$A$2:$L$29</definedName>
    <definedName name="_xlnm.Print_Area" localSheetId="13">'четверг 3'!$A$1:$K$25</definedName>
    <definedName name="_xlnm.Print_Area" localSheetId="18">'четверг 4'!$A$1:$K$28</definedName>
  </definedNames>
  <calcPr fullCalcOnLoad="1"/>
</workbook>
</file>

<file path=xl/sharedStrings.xml><?xml version="1.0" encoding="utf-8"?>
<sst xmlns="http://schemas.openxmlformats.org/spreadsheetml/2006/main" count="1784" uniqueCount="704">
  <si>
    <t>1 неделя</t>
  </si>
  <si>
    <t xml:space="preserve">Прием пищи                  </t>
  </si>
  <si>
    <t xml:space="preserve">  Наименование блюда</t>
  </si>
  <si>
    <t>Выход блюда (г)</t>
  </si>
  <si>
    <t>Пищевые вещества (г)</t>
  </si>
  <si>
    <t>Энергетическая ценность (ккал)</t>
  </si>
  <si>
    <t>Витамин С</t>
  </si>
  <si>
    <t>№ рецептуры</t>
  </si>
  <si>
    <t>Б</t>
  </si>
  <si>
    <t>Ж</t>
  </si>
  <si>
    <t>У</t>
  </si>
  <si>
    <t>день 1</t>
  </si>
  <si>
    <t>Завтрак</t>
  </si>
  <si>
    <t xml:space="preserve">Каша вязкая ячневая на сгущенном молоке </t>
  </si>
  <si>
    <t>180/3</t>
  </si>
  <si>
    <t>6,64</t>
  </si>
  <si>
    <t>7,59</t>
  </si>
  <si>
    <t>28,13</t>
  </si>
  <si>
    <t>204</t>
  </si>
  <si>
    <t>1,95</t>
  </si>
  <si>
    <t>№ 168/Сб рец.бл. и кул.изд. для питания детей в дошк.организациях  2010г.</t>
  </si>
  <si>
    <t>Чай без сахара</t>
  </si>
  <si>
    <t>0.072</t>
  </si>
  <si>
    <t>№ 391/Сб.рец.бл. и кул.изд. для питания детей в ДОУ, под ред. Могильного и Тутельяна, 2012г.</t>
  </si>
  <si>
    <t>Бутерброд с повидлом</t>
  </si>
  <si>
    <t>37,5/13</t>
  </si>
  <si>
    <t>2,1</t>
  </si>
  <si>
    <t>3,3</t>
  </si>
  <si>
    <t>23,4</t>
  </si>
  <si>
    <t>131,8</t>
  </si>
  <si>
    <t>0,08</t>
  </si>
  <si>
    <t>№2 Сб.рец.бл. и кул.изд. для питания детей в ДОУ, под ред. Могильного и Тутельяна, 2012г.</t>
  </si>
  <si>
    <t>397,5</t>
  </si>
  <si>
    <t>2 завтрак</t>
  </si>
  <si>
    <t>Сок фруктовый в ассортименте(яблоко)</t>
  </si>
  <si>
    <t>180</t>
  </si>
  <si>
    <t>0,90</t>
  </si>
  <si>
    <t>0,18</t>
  </si>
  <si>
    <t>5,22</t>
  </si>
  <si>
    <t>76</t>
  </si>
  <si>
    <t>3,6</t>
  </si>
  <si>
    <t>№ 399/Сб.рец.бл. и кул.изд. для питания детей в ДОУ, под ред. Могильного и Тутельяна, 2012г.</t>
  </si>
  <si>
    <t>Обед</t>
  </si>
  <si>
    <t>Борщ с фасолью и картофелем  со сметаной</t>
  </si>
  <si>
    <t>200/8</t>
  </si>
  <si>
    <t>4,09</t>
  </si>
  <si>
    <t>4,51</t>
  </si>
  <si>
    <t>11,98</t>
  </si>
  <si>
    <t>107</t>
  </si>
  <si>
    <t>8,43</t>
  </si>
  <si>
    <t>№ 63/Сб.рец.бл. и кул.изд. для питания детей в ДОУ, под ред. Могильного и Тутельяна, 2012г.</t>
  </si>
  <si>
    <t xml:space="preserve">Каша гречневая </t>
  </si>
  <si>
    <t>200/6</t>
  </si>
  <si>
    <t>5,8</t>
  </si>
  <si>
    <t>5,2</t>
  </si>
  <si>
    <t>28,4</t>
  </si>
  <si>
    <t>186</t>
  </si>
  <si>
    <t>0</t>
  </si>
  <si>
    <t>ТТ карта</t>
  </si>
  <si>
    <t>Икра морковная</t>
  </si>
  <si>
    <t>70</t>
  </si>
  <si>
    <t>1,1</t>
  </si>
  <si>
    <t>4</t>
  </si>
  <si>
    <t>5,58</t>
  </si>
  <si>
    <t>64,5</t>
  </si>
  <si>
    <t>6,3</t>
  </si>
  <si>
    <t>№ 328/Сб.технол.нормат., рец.бл. и кул.изд. для ДОУ и ДОЛ, под ред. Перевалова, Пермь, 2011г.</t>
  </si>
  <si>
    <t>Напиток из шиповника</t>
  </si>
  <si>
    <t>№ 533/Сб.технол.нормат., рец.бл. и кул.изд. для ДОУ и ДОЛ, под ред. Перевалова, Пермь, 2011г.</t>
  </si>
  <si>
    <t>Хлеб ржаной</t>
  </si>
  <si>
    <t>37,5</t>
  </si>
  <si>
    <t>2,5</t>
  </si>
  <si>
    <t>0,37</t>
  </si>
  <si>
    <t>15,08</t>
  </si>
  <si>
    <t>71,3</t>
  </si>
  <si>
    <t>685,5</t>
  </si>
  <si>
    <t>Полдник</t>
  </si>
  <si>
    <t>Вареники ленивые</t>
  </si>
  <si>
    <t>104</t>
  </si>
  <si>
    <t>14,83</t>
  </si>
  <si>
    <t>7,42</t>
  </si>
  <si>
    <t>24,83</t>
  </si>
  <si>
    <t>225</t>
  </si>
  <si>
    <t>0,19</t>
  </si>
  <si>
    <t>№ 230</t>
  </si>
  <si>
    <t>Чай с сахаром</t>
  </si>
  <si>
    <t>0,04</t>
  </si>
  <si>
    <t>0.01</t>
  </si>
  <si>
    <t>6,99</t>
  </si>
  <si>
    <t>28</t>
  </si>
  <si>
    <t>0.02</t>
  </si>
  <si>
    <t>№ 392/Сб.технол.нормат., рец.бл. и кул.изд. для ДОУ  2012г.</t>
  </si>
  <si>
    <t>280</t>
  </si>
  <si>
    <t>Итого</t>
  </si>
  <si>
    <t>71,91</t>
  </si>
  <si>
    <t>164,13</t>
  </si>
  <si>
    <t xml:space="preserve">                                     </t>
  </si>
  <si>
    <t>день 2</t>
  </si>
  <si>
    <t>каша пшеничная</t>
  </si>
  <si>
    <t>200/4</t>
  </si>
  <si>
    <t>2,2</t>
  </si>
  <si>
    <t>4,4</t>
  </si>
  <si>
    <t>13,7</t>
  </si>
  <si>
    <t>Кофейный напиток со сгущеным молоком</t>
  </si>
  <si>
    <t>2,15</t>
  </si>
  <si>
    <t xml:space="preserve">№ 396/Сб.рец.бл. и кул.изд. для питания детей в ДОУ, </t>
  </si>
  <si>
    <t>бутерброд с маслом</t>
  </si>
  <si>
    <t>37,5/5</t>
  </si>
  <si>
    <t>№ 1/Сб.рец.бл. и кул.изд. для питания детей в ДОУ, под ред. Могильного и Тутельяна, 2012г.</t>
  </si>
  <si>
    <t>421</t>
  </si>
  <si>
    <t>6,95</t>
  </si>
  <si>
    <t>14,71</t>
  </si>
  <si>
    <t>44,7</t>
  </si>
  <si>
    <t>332,5</t>
  </si>
  <si>
    <t>0,28</t>
  </si>
  <si>
    <t>Плоды свежие (груша)</t>
  </si>
  <si>
    <t>120</t>
  </si>
  <si>
    <t>0,48</t>
  </si>
  <si>
    <t>0,36</t>
  </si>
  <si>
    <t>12,36</t>
  </si>
  <si>
    <t>55,2</t>
  </si>
  <si>
    <t>6,0</t>
  </si>
  <si>
    <t>№ 368/Сб.рец.бл. и кул.изд. для питания детей в ДОУ, под ред. Могильного и Тутельяна, 2012г.</t>
  </si>
  <si>
    <t>Щи из свежей капусты с картофелем на м/к бул со сметаной</t>
  </si>
  <si>
    <t>8,33</t>
  </si>
  <si>
    <t>6,33</t>
  </si>
  <si>
    <t>12,9</t>
  </si>
  <si>
    <t>145,25</t>
  </si>
  <si>
    <t>18,8</t>
  </si>
  <si>
    <t xml:space="preserve">№ 67,107Сб.рец.бл. и кул.изд. для питания детей в ДОУ, </t>
  </si>
  <si>
    <t>Жаркое по-домашнему</t>
  </si>
  <si>
    <t>220</t>
  </si>
  <si>
    <t>27,53</t>
  </si>
  <si>
    <t>7,47</t>
  </si>
  <si>
    <t>21,9</t>
  </si>
  <si>
    <t>268</t>
  </si>
  <si>
    <t>8,9</t>
  </si>
  <si>
    <t>№ 276/Сб.рец.бл. и кул.изд. для питания детей в ДОУ, под ред. Могильного и Тутельяна, 2012г.</t>
  </si>
  <si>
    <t xml:space="preserve">Икра свекольная </t>
  </si>
  <si>
    <t>1,62</t>
  </si>
  <si>
    <t>4,06</t>
  </si>
  <si>
    <t>8,62</t>
  </si>
  <si>
    <t>79,52</t>
  </si>
  <si>
    <t>4,66</t>
  </si>
  <si>
    <t>№ 54/Сб.рец.бл. и кул.изд. для питания детей в ДОУ, под ред. Могильного и Тутельяна, 2010г.</t>
  </si>
  <si>
    <t>Кисель из повидла</t>
  </si>
  <si>
    <t>№ 394/Сб.технол.нормат., рец.бл. и кул.изд. для ДОУ и ДОЛ, под ред. Перевалова, Пермь, 2011г.</t>
  </si>
  <si>
    <t>15,8</t>
  </si>
  <si>
    <t>707,5</t>
  </si>
  <si>
    <t>40.01</t>
  </si>
  <si>
    <t>хачапури с сыром</t>
  </si>
  <si>
    <t>90</t>
  </si>
  <si>
    <t>13,53</t>
  </si>
  <si>
    <t>13,13</t>
  </si>
  <si>
    <t>31,8</t>
  </si>
  <si>
    <t>313,15</t>
  </si>
  <si>
    <t>0,32</t>
  </si>
  <si>
    <t>Т Т карта</t>
  </si>
  <si>
    <t>Йогурт козий</t>
  </si>
  <si>
    <t>150</t>
  </si>
  <si>
    <t>0,01</t>
  </si>
  <si>
    <t>4,01</t>
  </si>
  <si>
    <t>17,3</t>
  </si>
  <si>
    <t>0,3</t>
  </si>
  <si>
    <t>№111/ Л.Е. Курнешова "Организация питания  детей в ДОУ"</t>
  </si>
  <si>
    <t>240</t>
  </si>
  <si>
    <t>61,25</t>
  </si>
  <si>
    <t>день 3</t>
  </si>
  <si>
    <t xml:space="preserve">Каша жидкая из овсяных хлопьев "Геркулес" </t>
  </si>
  <si>
    <t>200/5</t>
  </si>
  <si>
    <t>№ 185/Сб.рец.бл. и кул.изд. для питания детей в ДОУ, под ред. Могильного и Тутельяна, 2010г.</t>
  </si>
  <si>
    <t>Бутерброд с сыром</t>
  </si>
  <si>
    <t>40/5/15</t>
  </si>
  <si>
    <t>№ 3/Сб.рец.бл. и кул.изд. для питания детей в ДОУ, под ред. Могильного и Тутельяна, 2012г.</t>
  </si>
  <si>
    <t>180/8</t>
  </si>
  <si>
    <t>420</t>
  </si>
  <si>
    <t>Сок фрукт. в ассортименте(яблоко)</t>
  </si>
  <si>
    <t>18,18</t>
  </si>
  <si>
    <t>№ 399/Сб.технол.нормат., рец.бл. и кул.изд. для ДОУ в 2-х частях под ред. Доц МогильногоМ.П., Тутельяна В.А 2010 г.</t>
  </si>
  <si>
    <t>Суп картофельный с крупой со сметаной</t>
  </si>
  <si>
    <t>250/8</t>
  </si>
  <si>
    <t>№ 80,/Сб.рец.бл. и кул.изд. для питания детей в ДОУ, под ред. Могильного и Тутельяна, 2012г.</t>
  </si>
  <si>
    <t>Котлеты рубленые из птицы</t>
  </si>
  <si>
    <t>60/2</t>
  </si>
  <si>
    <t>№ 305/Сб.рец.бл. и кул.изд. для питания детей в ДОУ, под ред. Могильного и Тутельяна, 2010г.</t>
  </si>
  <si>
    <t>Бобовые отварные</t>
  </si>
  <si>
    <t>150\7</t>
  </si>
  <si>
    <t>№ 330.</t>
  </si>
  <si>
    <t xml:space="preserve">  </t>
  </si>
  <si>
    <t>Компот из свежих фруктов</t>
  </si>
  <si>
    <t>0,14</t>
  </si>
  <si>
    <t>0,1</t>
  </si>
  <si>
    <t>21,7</t>
  </si>
  <si>
    <t>88,2</t>
  </si>
  <si>
    <t>0,8</t>
  </si>
  <si>
    <t>№ 372/Сб.рец.бл. и кул.изд. для питания детей в ДОУ, под ред. Могильного и Тутельяна, 2012г.</t>
  </si>
  <si>
    <t>717,7</t>
  </si>
  <si>
    <t>Запеканка из творога с рисом</t>
  </si>
  <si>
    <t>9,7</t>
  </si>
  <si>
    <t>9</t>
  </si>
  <si>
    <t>18</t>
  </si>
  <si>
    <t>198,7</t>
  </si>
  <si>
    <t>0,33</t>
  </si>
  <si>
    <t>№ 120/Сб.технол.нормат., рец.бл. и кул.изд. для ДОУ в 2-х частях под ред. доц.Курнешова Л.Е.,  2006г.</t>
  </si>
  <si>
    <t>молоко козье</t>
  </si>
  <si>
    <t>4,58</t>
  </si>
  <si>
    <t>4,08</t>
  </si>
  <si>
    <t>7,58</t>
  </si>
  <si>
    <t>85</t>
  </si>
  <si>
    <t>2,05</t>
  </si>
  <si>
    <t>№ 400/Сб.рец.бл. и кул.изд. для питания детей в ДОУ 2012г.</t>
  </si>
  <si>
    <t>300</t>
  </si>
  <si>
    <t>день 4</t>
  </si>
  <si>
    <t>Каша вязкая пшеная</t>
  </si>
  <si>
    <t>190/5</t>
  </si>
  <si>
    <t>9,5</t>
  </si>
  <si>
    <t>9,6</t>
  </si>
  <si>
    <t>44,1</t>
  </si>
  <si>
    <t>292,1</t>
  </si>
  <si>
    <t>№ 168/Сб.рец.бл. и кул.изд. для питания детей в ДОУ, под ред. Могильного и Тутельяна, 2010г.</t>
  </si>
  <si>
    <t>37,5/5/13</t>
  </si>
  <si>
    <t>№ 2/Сб.рец.бл. и кул.изд. для питания детей в ДОУ, под ред. Могильного и Тутельяна, 2012г.</t>
  </si>
  <si>
    <t>Кофейный напиток</t>
  </si>
  <si>
    <t>№ 397/Сб.рец.бл. и кул.изд. для питания детей в ДОУ, под ред. Могильного и Тутельяна, 2012г.</t>
  </si>
  <si>
    <t>426</t>
  </si>
  <si>
    <t>плоды свежие(яблоко)</t>
  </si>
  <si>
    <t>№ 368/Сб.технол.нормат., рец.бл. и кул.изд. для ДОУ в 2-х частях под ред. доц.Могильного М.П.,  2012г.</t>
  </si>
  <si>
    <t>Суп картофельный с мак.изделиями со сметаной</t>
  </si>
  <si>
    <t>250/10</t>
  </si>
  <si>
    <t>1.2</t>
  </si>
  <si>
    <t>1</t>
  </si>
  <si>
    <t>8.4</t>
  </si>
  <si>
    <t>48</t>
  </si>
  <si>
    <t>7.5</t>
  </si>
  <si>
    <t>№ 140</t>
  </si>
  <si>
    <t>свекла отварная</t>
  </si>
  <si>
    <t>40</t>
  </si>
  <si>
    <t>2,6</t>
  </si>
  <si>
    <t>2,04</t>
  </si>
  <si>
    <t>3,52</t>
  </si>
  <si>
    <t>18,798</t>
  </si>
  <si>
    <t>№ 54,/Сб.техноло нормат доц. Коровка 2011г.</t>
  </si>
  <si>
    <t>плов из птицы</t>
  </si>
  <si>
    <t>компот из сухофруктов</t>
  </si>
  <si>
    <t>№ 376/Сб.рец.бл. и кул.изд. для питания детей в ДОУ, под ред. Могильного и Тутельяна, 2012г.</t>
  </si>
  <si>
    <t>707,6</t>
  </si>
  <si>
    <t xml:space="preserve">Пирожок печеный с капустой </t>
  </si>
  <si>
    <t>100</t>
  </si>
  <si>
    <t>0,2</t>
  </si>
  <si>
    <t>№ 738/Сб.рец.бл. и кул.изд. для питания детей в ДОУ</t>
  </si>
  <si>
    <t>день 5</t>
  </si>
  <si>
    <t>Каша   кукурузная жидкая</t>
  </si>
  <si>
    <t>200/7</t>
  </si>
  <si>
    <t>1,7</t>
  </si>
  <si>
    <t>0,03</t>
  </si>
  <si>
    <t>105,0</t>
  </si>
  <si>
    <t>0,22</t>
  </si>
  <si>
    <t>чай с сахаром</t>
  </si>
  <si>
    <t>№ 392/Сб.рец.бл. и кул.изд. для питания детей в ДОУ, под ред. Могильного и Тутельяна, 2012г.</t>
  </si>
  <si>
    <t>37,5/3,5/13</t>
  </si>
  <si>
    <t>435</t>
  </si>
  <si>
    <t>сок фруктовый(груша)</t>
  </si>
  <si>
    <t>огурец соленый</t>
  </si>
  <si>
    <t>18,79</t>
  </si>
  <si>
    <t>№ 310/Сб.технол.нормат., рец.бл. и кул.изд. для ДОУ и ДОЛ, под ред. Перевалова, Пермь, 2011г.</t>
  </si>
  <si>
    <t>Рассольник "Ленинградский" на м/к  бульоне со сметаной</t>
  </si>
  <si>
    <t>4,32</t>
  </si>
  <si>
    <t>4,67</t>
  </si>
  <si>
    <t>15,06</t>
  </si>
  <si>
    <t>119,6</t>
  </si>
  <si>
    <t>6,23</t>
  </si>
  <si>
    <t>№ 76, № 138/Сб.рец.бл. и кул.изд. для питания детей в ДОУ, под ред. Могильного и Тутельяна, 2012г.</t>
  </si>
  <si>
    <t>запеканка картофельная с мясом</t>
  </si>
  <si>
    <t xml:space="preserve">№ 291/Сб.техн.нормативов-Сб.рец.на продукцию для обучающихся  </t>
  </si>
  <si>
    <t>кисель из повидла</t>
  </si>
  <si>
    <t>0.07</t>
  </si>
  <si>
    <t>20,03</t>
  </si>
  <si>
    <t>80,46</t>
  </si>
  <si>
    <t>0,072</t>
  </si>
  <si>
    <t>№ 383</t>
  </si>
  <si>
    <t>хлеб ржаной</t>
  </si>
  <si>
    <t>615,8</t>
  </si>
  <si>
    <t>Ватрушка королевская с творогом</t>
  </si>
  <si>
    <t xml:space="preserve"> №б/н</t>
  </si>
  <si>
    <t>№ 400/Сб.рец.бл. и кул.изд. для питания детей в ДОУ,  2012г.</t>
  </si>
  <si>
    <t>2 неделя</t>
  </si>
  <si>
    <t>день 6</t>
  </si>
  <si>
    <t>Каша пшенная жидкая на сгущеном молоке с маслом сливочным</t>
  </si>
  <si>
    <t>7,2</t>
  </si>
  <si>
    <t>25,5</t>
  </si>
  <si>
    <t>191,7</t>
  </si>
  <si>
    <t>№ 96/Сб.технол.нормат., рец.бл. и кул.изд. для ДОУ в 2-х частях под ред. доц.Коровка Л.С., Уральский региональный центр питания, 2004г.</t>
  </si>
  <si>
    <t>Бутерброд с маслом</t>
  </si>
  <si>
    <t>Кофейный напиток со сгущенным молоком</t>
  </si>
  <si>
    <t xml:space="preserve">№ 396/Сб.технол.нормат., рец.бл. и кул.изд. для ДОУ </t>
  </si>
  <si>
    <t>402,8</t>
  </si>
  <si>
    <t>Плоды свежие (яблоко)</t>
  </si>
  <si>
    <t>11,76</t>
  </si>
  <si>
    <t>79,2</t>
  </si>
  <si>
    <t>12,0</t>
  </si>
  <si>
    <t>салат из зеленого горошка</t>
  </si>
  <si>
    <t>№ 14/Сб.рец.бл. и кул.изд. для питания детей в ДОУ, под ред. Могильного и Тутельяна, 2012г.</t>
  </si>
  <si>
    <t>Суп картофельный с бобовыми с конс .из индейки</t>
  </si>
  <si>
    <t>250</t>
  </si>
  <si>
    <t>5,5</t>
  </si>
  <si>
    <t>5,25</t>
  </si>
  <si>
    <t>16,25</t>
  </si>
  <si>
    <t>134.75</t>
  </si>
  <si>
    <t>5,75</t>
  </si>
  <si>
    <t>№ 81/Сб.рец.бл. и кул.изд. для питания детей в ДОУ, под ред. Могильного и Тутельяна, 2012г.</t>
  </si>
  <si>
    <t>макаронные изделия с маслом сливочным</t>
  </si>
  <si>
    <t>№ 205/Сб.рец.бл. и кул.изд. для питания детей в ДОУ, под ред. Могильного и Тутельяна, 2012г.</t>
  </si>
  <si>
    <t>№533/Сб.технол.нормат., рец.бл. и кул.изд. для ДОУ и ДОЛ, под ред. Перевалова, Пермь, 2011г.</t>
  </si>
  <si>
    <t>657,5</t>
  </si>
  <si>
    <t>вареники ленивые</t>
  </si>
  <si>
    <t>10,86</t>
  </si>
  <si>
    <t>15,31</t>
  </si>
  <si>
    <t>218</t>
  </si>
  <si>
    <t>№ 230/Сб.рец.бл. и кул.изд. для питания детей в ДОУ, под ред. Могильного и Тутельяна, 2012г.</t>
  </si>
  <si>
    <t>0,09</t>
  </si>
  <si>
    <t>2,54</t>
  </si>
  <si>
    <t>№ 391/Сб.технол.нормат., рец.бл. и кул.изд. для ДОУ в 2-х частях под ред. М.П.Могильного  2012г.</t>
  </si>
  <si>
    <t>284</t>
  </si>
  <si>
    <t>день 7</t>
  </si>
  <si>
    <t xml:space="preserve">каша ячневая </t>
  </si>
  <si>
    <t>40/5/12</t>
  </si>
  <si>
    <t>№ 392Сб.рец.бл. и кул.изд. для питания детей в ДОУ, под ред. Могильного и Тутельяна, 2012г.</t>
  </si>
  <si>
    <t>434</t>
  </si>
  <si>
    <t>сок фруктовый</t>
  </si>
  <si>
    <t>30,0</t>
  </si>
  <si>
    <t>№ 399/Сб.технол.нормат., рец.бл. и кул.изд. для ДОУ В.А.Тутельяна и М.П.Могильного 2010г.</t>
  </si>
  <si>
    <t>1,54</t>
  </si>
  <si>
    <t>5,6</t>
  </si>
  <si>
    <t>7,8</t>
  </si>
  <si>
    <t>90,3</t>
  </si>
  <si>
    <t>8,82</t>
  </si>
  <si>
    <t>№ 328/Сб.технол.нормат., рец.бл. и кул.изд. для ДОУ в 2-х частях под ред. доц.Коровка Л.С., Уральский региональный центр питания, 2004г.</t>
  </si>
  <si>
    <t>Щи из свежей капусты с картофелем на м/к бульоне со сметаной</t>
  </si>
  <si>
    <t>0,7</t>
  </si>
  <si>
    <t>1,9</t>
  </si>
  <si>
    <t>3,4</t>
  </si>
  <si>
    <t>33,9</t>
  </si>
  <si>
    <t>7,39</t>
  </si>
  <si>
    <t>№ 67, № 107/Сб.рец.бл. и кул.изд. для питания детей в ДОУ, под ред. Могильного и Тутельяна, 2012г.</t>
  </si>
  <si>
    <t>котлета мясная(говядина)</t>
  </si>
  <si>
    <t>11,1</t>
  </si>
  <si>
    <t>10.42</t>
  </si>
  <si>
    <t>4,28</t>
  </si>
  <si>
    <t>155,4</t>
  </si>
  <si>
    <t>0,367</t>
  </si>
  <si>
    <t>№ 42, /Сб.рец.бл. и кул.изд. для питания детей в ДОУ центр школьная книга 2006 г.</t>
  </si>
  <si>
    <t>Картофельное пюре</t>
  </si>
  <si>
    <t>2,24</t>
  </si>
  <si>
    <t>3,84</t>
  </si>
  <si>
    <t>13,25</t>
  </si>
  <si>
    <t>104,13</t>
  </si>
  <si>
    <t>7,33</t>
  </si>
  <si>
    <t>№ 206/Сб.технол.нормат., рец.бл. и кул.изд. для ДОУ в 2-х частях под ред. доц.Коровка Л.С., Уральский региональный центр питания, 2004г.</t>
  </si>
  <si>
    <t>компот из сушеных фруктов</t>
  </si>
  <si>
    <t>0,12</t>
  </si>
  <si>
    <t>0.1</t>
  </si>
  <si>
    <t>18.1</t>
  </si>
  <si>
    <t>73,5</t>
  </si>
  <si>
    <t>0,65</t>
  </si>
  <si>
    <t>№ 376</t>
  </si>
  <si>
    <t>528,3</t>
  </si>
  <si>
    <t>Пирожок печеный с повидлом</t>
  </si>
  <si>
    <t>6,25</t>
  </si>
  <si>
    <t>63,7</t>
  </si>
  <si>
    <t>322,65</t>
  </si>
  <si>
    <t>№454 № 453, 506/Сб.рец.бл. и кул.изд. для питания детей в ДОУ, под ред. Могильного и Тутельяна, 2010г.</t>
  </si>
  <si>
    <t>чай без сахара</t>
  </si>
  <si>
    <t>день 8</t>
  </si>
  <si>
    <t>Каша жидкая рисовая</t>
  </si>
  <si>
    <t>кофейный напиток</t>
  </si>
  <si>
    <t>418</t>
  </si>
  <si>
    <t>12</t>
  </si>
  <si>
    <t>№ 368/Сб.технол.нормат., рец.бл. и кул.изд. для ДОУ в 2-х частях под ред. МогильногоМ.П., , 2012г.</t>
  </si>
  <si>
    <t>Свекла отварная</t>
  </si>
  <si>
    <t>суп картофельный со сметаной</t>
  </si>
  <si>
    <t>1,2</t>
  </si>
  <si>
    <t>8,2</t>
  </si>
  <si>
    <t>48,0</t>
  </si>
  <si>
    <t>5,86</t>
  </si>
  <si>
    <t>№ 133</t>
  </si>
  <si>
    <t>котлеты рубленые из птицы</t>
  </si>
  <si>
    <t>60</t>
  </si>
  <si>
    <t>12,5</t>
  </si>
  <si>
    <t>12,7</t>
  </si>
  <si>
    <t>9,9</t>
  </si>
  <si>
    <t>202,5</t>
  </si>
  <si>
    <t>0,5</t>
  </si>
  <si>
    <t>Компот из свежих яблок</t>
  </si>
  <si>
    <t>Тткарта</t>
  </si>
  <si>
    <t>рагу из овощей</t>
  </si>
  <si>
    <t>№137 сборник рецептур и кул издел 2012 г.</t>
  </si>
  <si>
    <t>737,6</t>
  </si>
  <si>
    <t>запеканка из творога с рисом</t>
  </si>
  <si>
    <t>№ 120/Сб.рец.бл.Л.Е.Курнешова .центр школьная книга г Москва 2006г</t>
  </si>
  <si>
    <t>0,02</t>
  </si>
  <si>
    <t>№ 392/Сб.рец.бл. и кул.изд. для питания детей в ДОУ, под ред. Могильного и Тутельяна, 2010г.</t>
  </si>
  <si>
    <t>день 9</t>
  </si>
  <si>
    <t>Каша вязкая "Дружба"</t>
  </si>
  <si>
    <t>5,13</t>
  </si>
  <si>
    <t>6,9</t>
  </si>
  <si>
    <t>27,5</t>
  </si>
  <si>
    <t>193,7</t>
  </si>
  <si>
    <t>1,28</t>
  </si>
  <si>
    <t>№ 155/Сб.технол.нормат., рец.бл. и кул.изд. для ДОУ и ДОЛ, под ред. Перевалова, Пермь, 2011г.</t>
  </si>
  <si>
    <t>435,3</t>
  </si>
  <si>
    <t>№ 399/Сб.технол.нормат., рец.бл. и кул.изд. для ДОУ под ред Могильного М.П., 2010г.</t>
  </si>
  <si>
    <t>№ 76, № 106/Сб.рец.бл. и кул.изд. для питания детей в ДОУ, под ред. Могильного и Тутельяна, 2012г.</t>
  </si>
  <si>
    <t>котлеты рубленые из индейки</t>
  </si>
  <si>
    <t>бобовые отварные</t>
  </si>
  <si>
    <t>150/7</t>
  </si>
  <si>
    <t>9,8</t>
  </si>
  <si>
    <t>23,3</t>
  </si>
  <si>
    <t>143</t>
  </si>
  <si>
    <t>0,26</t>
  </si>
  <si>
    <t>№330/Сб.рец.бл. и кул.изд. для питания детей в ДОУ, под ред. , 2004г.</t>
  </si>
  <si>
    <t>напиток из шиповника</t>
  </si>
  <si>
    <t>0,61</t>
  </si>
  <si>
    <t>0,25</t>
  </si>
  <si>
    <t>19,67</t>
  </si>
  <si>
    <t>95</t>
  </si>
  <si>
    <t>84</t>
  </si>
  <si>
    <t>№ 533/Сб.рец.бл. и кул.изд. для питания детей в ДОУ, под ред. А.Я.Перевалова и Уральский, 2012г.</t>
  </si>
  <si>
    <t>2.5</t>
  </si>
  <si>
    <t>15.8</t>
  </si>
  <si>
    <t>699</t>
  </si>
  <si>
    <t>ватрушка королевская с творогом</t>
  </si>
  <si>
    <t>38,91</t>
  </si>
  <si>
    <t>14,91</t>
  </si>
  <si>
    <t>24</t>
  </si>
  <si>
    <t>276,01</t>
  </si>
  <si>
    <t>0,27</t>
  </si>
  <si>
    <t>№ 59/Сб.рец.бл нет</t>
  </si>
  <si>
    <t>йогурт козий</t>
  </si>
  <si>
    <t>день 10</t>
  </si>
  <si>
    <t>каша кукурузная жидкая</t>
  </si>
  <si>
    <t>105</t>
  </si>
  <si>
    <t>№ 396/Сб.рец.бл. и кул.изд. для питания детей в ДОУ, под ред. Могильного и Тутельяна, 2012г.</t>
  </si>
  <si>
    <t>432</t>
  </si>
  <si>
    <t>№ 368/Сб.технол.нормат., рец.бл. и кул.изд. для ДОУ под ред. доц.Могильного М П.,   2012г.</t>
  </si>
  <si>
    <t xml:space="preserve">Борщ с капустой и картофелем со сметаной на м/к бульоне </t>
  </si>
  <si>
    <t>№ 57, № 106/Сб.рец.бл. и кул.изд. для питания детей в ДОУ, под ред. Могильного и Тутельяна, 2012г.</t>
  </si>
  <si>
    <t>Т Т карта вариант 3</t>
  </si>
  <si>
    <t xml:space="preserve"> № 392/Сб.рец.бл. и кул.изд. для питания детей в ДОУ, под ред. Могильного и Тутельяна, 2012г. </t>
  </si>
  <si>
    <t>489,1</t>
  </si>
  <si>
    <t>вареники с картофелем</t>
  </si>
  <si>
    <t>200</t>
  </si>
  <si>
    <t>6,63</t>
  </si>
  <si>
    <t>6,27</t>
  </si>
  <si>
    <t>45,3</t>
  </si>
  <si>
    <t>236,3</t>
  </si>
  <si>
    <t>1,03</t>
  </si>
  <si>
    <t>№ 102/Сб.технол.нормат., рец.бл. и кул.изд. для ДОУ в 2-х частях под ред. доц.Коровка Л.С., Уральский региональный центр питания, 2004г.</t>
  </si>
  <si>
    <t>№ 400/Сб.рец.бл. и кул.изд. для питания детей в ДОУ, 2012г.</t>
  </si>
  <si>
    <t>380</t>
  </si>
  <si>
    <t>44</t>
  </si>
  <si>
    <t>3 неделя</t>
  </si>
  <si>
    <t>день 11</t>
  </si>
  <si>
    <t xml:space="preserve">Каша ячневая жидкая на сгущенном молоке с маслом </t>
  </si>
  <si>
    <t>180/4</t>
  </si>
  <si>
    <t>5,9</t>
  </si>
  <si>
    <t>6,8</t>
  </si>
  <si>
    <t>24,8</t>
  </si>
  <si>
    <t>198,6</t>
  </si>
  <si>
    <t>1,75</t>
  </si>
  <si>
    <t>№99Сб.технол.нормат., рец.бл. и кул.изд. для ДОУ в 2-х частях под ред. доц.Коровка Л.С., Уральский региональный центр питания, 2004г.</t>
  </si>
  <si>
    <t>7,9</t>
  </si>
  <si>
    <t>15,5</t>
  </si>
  <si>
    <t>144,5</t>
  </si>
  <si>
    <t>402,9</t>
  </si>
  <si>
    <t>Сок фрукт. в ассортименте</t>
  </si>
  <si>
    <t>№ 399/Сб.рец.бл. и кул.изд. для питания детей в ДОУ, под ред. Могильного и Тутельяна, 2010г.</t>
  </si>
  <si>
    <t>4,0</t>
  </si>
  <si>
    <t>суп картоф с мак изделиями</t>
  </si>
  <si>
    <t>8,4</t>
  </si>
  <si>
    <t>7,5</t>
  </si>
  <si>
    <t>№ 140/Сб.рец.бл. и кул.изд. для питания детей в ДОУ, 2004г.</t>
  </si>
  <si>
    <t>каша гречневая рассыпчатая ( гарнир)</t>
  </si>
  <si>
    <t>ТТкарта</t>
  </si>
  <si>
    <t>0,07</t>
  </si>
  <si>
    <t>4,35</t>
  </si>
  <si>
    <t>4,8</t>
  </si>
  <si>
    <t>127,5</t>
  </si>
  <si>
    <t>№ 251/Сб.технол.нормат., рец.бл. и кул.изд. для ДОУ в 2-х частях под ред. доц.Коровка Л.С., Уральский региональный центр питания, 2004г.</t>
  </si>
  <si>
    <t>день 12</t>
  </si>
  <si>
    <t>Каша  кукурузная жидкая</t>
  </si>
  <si>
    <t>4.4</t>
  </si>
  <si>
    <t xml:space="preserve">Кофейный напиток  </t>
  </si>
  <si>
    <t>№ 395/Сб.рец.бл. и кул.изд. для питания детей в ДОУ, под ред. Могильного и Тутельяна, 2012г.</t>
  </si>
  <si>
    <t>42.16</t>
  </si>
  <si>
    <t>Плоды свежие (груши)</t>
  </si>
  <si>
    <t>№ 368/Сб.технол.нормат., рец.бл. и кул.изд. для ДОУ под ред. .Могильного М.СП,   , 2012г.</t>
  </si>
  <si>
    <t>Суп картофельный с крупой</t>
  </si>
  <si>
    <t>1,0</t>
  </si>
  <si>
    <t>1,11</t>
  </si>
  <si>
    <t>41,3</t>
  </si>
  <si>
    <t>икра морковная</t>
  </si>
  <si>
    <t>№328Сб.рец бл.2011г.</t>
  </si>
  <si>
    <t>Голубцы с мясом говядины(ленивые)</t>
  </si>
  <si>
    <t>160</t>
  </si>
  <si>
    <t>14,12</t>
  </si>
  <si>
    <t>9,04</t>
  </si>
  <si>
    <t>20,26</t>
  </si>
  <si>
    <t>219</t>
  </si>
  <si>
    <t>№ 298/Сб.рец.бл. и кул.изд. для питания детей в ДОУ, под ред. Могильного и Тутельяна, 2012г.</t>
  </si>
  <si>
    <t>697,5</t>
  </si>
  <si>
    <t>№ 120/Л.Е. Курнешова "Организация питания детей в ДОУ" (справочник МФССЭБН, Центр "Школьная книга"), г. Москва, 2006г.</t>
  </si>
  <si>
    <t>300,8</t>
  </si>
  <si>
    <t xml:space="preserve">                         3 неделя</t>
  </si>
  <si>
    <t>день 13</t>
  </si>
  <si>
    <t>433</t>
  </si>
  <si>
    <t>сок в ассортименте</t>
  </si>
  <si>
    <t>№ 399/Сб.технол.нормат., рец.бл. и кул.изд. для ДОУ .Могильного М.П, 2010г.</t>
  </si>
  <si>
    <t>Салат из горошка зеленого консервированного</t>
  </si>
  <si>
    <t>2,06</t>
  </si>
  <si>
    <t>32,54</t>
  </si>
  <si>
    <t>№ 10/Сб.рец.бл. и кул.изд. для питания детей в ДОУ, под ред. Могильного и Тутельяна, 2012г.</t>
  </si>
  <si>
    <t xml:space="preserve">Суп картофельный с клецками </t>
  </si>
  <si>
    <t>200/25</t>
  </si>
  <si>
    <t>4,2</t>
  </si>
  <si>
    <t>22,9</t>
  </si>
  <si>
    <t>163,3</t>
  </si>
  <si>
    <t>7,7</t>
  </si>
  <si>
    <t>№ 85/Сб.рец.бл. и кул.изд. для питания детей в ДОУ, под ред. Могильного и Тутельяна, 2012г.№38  - Сборник технологических нормативов, рецептур блюд и кулинарных изделий для дошкольных образовательных учреждений, в 2-х частях – под ред. Доц. Коровка Л. С., доц. Добросердова И. И. и др., Уральский региональный центр питания, 2004 г.</t>
  </si>
  <si>
    <t>13,92</t>
  </si>
  <si>
    <t>7,89</t>
  </si>
  <si>
    <t>196</t>
  </si>
  <si>
    <t>№ 305, /Сб.рец.бл. и кул.изд. для питания детей в ДОУ, под ред. Могильного и Тутельяна, 2010г.</t>
  </si>
  <si>
    <t>Капуста тушеная</t>
  </si>
  <si>
    <t>3,13</t>
  </si>
  <si>
    <t>5,56</t>
  </si>
  <si>
    <t>14,38</t>
  </si>
  <si>
    <t>24,99</t>
  </si>
  <si>
    <t>№ 7/Сб.рец.бл. и кул.изд. для питания детей в ДОУ, под ред. Могильного и Тутельяна, 2010г.</t>
  </si>
  <si>
    <t xml:space="preserve">Компот из сушеных фруктов </t>
  </si>
  <si>
    <t>30</t>
  </si>
  <si>
    <t>2,25</t>
  </si>
  <si>
    <t>0,15</t>
  </si>
  <si>
    <t>15,0</t>
  </si>
  <si>
    <t>71,1</t>
  </si>
  <si>
    <t>660,25</t>
  </si>
  <si>
    <t>№ 533 Сб.рец.бл. и кул.изд. для питания детей в ДОУ, под ред. Перевалова и Уральский 2012г.</t>
  </si>
  <si>
    <t>270</t>
  </si>
  <si>
    <t>день 14</t>
  </si>
  <si>
    <t>каша  пшеничная жидкая</t>
  </si>
  <si>
    <t>3,51</t>
  </si>
  <si>
    <t>кофейный напиток со сгущеным молоком</t>
  </si>
  <si>
    <t>1,46</t>
  </si>
  <si>
    <t>422,9</t>
  </si>
  <si>
    <t>Плоды свежие груша</t>
  </si>
  <si>
    <t>Щи из свежей капусты с картофелем со сметаной</t>
  </si>
  <si>
    <t>№ 67/107Сб.технол.нормат., рец.бл. и кул.изд. для ДОУ и ДОЛ, под ред. Перевалова, Пермь, 2012г.</t>
  </si>
  <si>
    <t>Картофель отварной с маслом сливочным</t>
  </si>
  <si>
    <t>150/4</t>
  </si>
  <si>
    <t>3,48</t>
  </si>
  <si>
    <t>7,35</t>
  </si>
  <si>
    <t>28,17</t>
  </si>
  <si>
    <t>193,48</t>
  </si>
  <si>
    <t>34,5</t>
  </si>
  <si>
    <t>№ 314/Сб.технол.нормат., рец.бл. и кул.изд. для ДОУ и ДОЛ, под ред. Перевалова, Пермь, 2011г.</t>
  </si>
  <si>
    <t xml:space="preserve">Компот из свежих плодов </t>
  </si>
  <si>
    <t>698,7</t>
  </si>
  <si>
    <t>ТТ карта без названия</t>
  </si>
  <si>
    <t xml:space="preserve">№ 400/Сб.технол.нормат., рец.бл. и кул.изд. для ДОУ </t>
  </si>
  <si>
    <t>день 15</t>
  </si>
  <si>
    <t xml:space="preserve">Каша вязкая пшенная с маслом сливочным </t>
  </si>
  <si>
    <t>244,5</t>
  </si>
  <si>
    <t>№ 399/Сб.технол.нормат., рец.бл. и кул.изд. для ДОУ под ред. .Могильного,  2010г.</t>
  </si>
  <si>
    <t>Борщ с фасолью и картофелем со сметаной</t>
  </si>
  <si>
    <t>107,0</t>
  </si>
  <si>
    <t>№ 63,Сб.рец.бл. и кул.изд. для питания детей в ДОУ, под ред. Могильного и Тутельяна, 2012г.</t>
  </si>
  <si>
    <t>макароные изделия отварные с маслом сливочным</t>
  </si>
  <si>
    <t>0.5</t>
  </si>
  <si>
    <t>№205сбор рец блюд 2012г.Могильного Тутельяна</t>
  </si>
  <si>
    <t>698,3</t>
  </si>
  <si>
    <t>булочка дорожная</t>
  </si>
  <si>
    <t>7,1</t>
  </si>
  <si>
    <t>14,8</t>
  </si>
  <si>
    <t>56,1</t>
  </si>
  <si>
    <t>388</t>
  </si>
  <si>
    <t>0,42</t>
  </si>
  <si>
    <t>№ 470,/Сб.технол.норматив .рецепт.блюд  2012г</t>
  </si>
  <si>
    <t>№ 392 Сб. рец.бл. и кул.изд. для ДОУ  под ред. Могильного,  2012г.</t>
  </si>
  <si>
    <t>280,8</t>
  </si>
  <si>
    <t>4 неделя</t>
  </si>
  <si>
    <t>день 16</t>
  </si>
  <si>
    <t>Плов рисовый с сухофруктами</t>
  </si>
  <si>
    <t>10,2</t>
  </si>
  <si>
    <t>49,5</t>
  </si>
  <si>
    <t>304,5</t>
  </si>
  <si>
    <t>№ 183/Сб.рец.бл. и кул.изд. для питания детей в ДОУ, под ред. Могильного и Тутельяна, 2011г.</t>
  </si>
  <si>
    <t>368.3</t>
  </si>
  <si>
    <t>Суп картофельный с макаронными изделиями с консервой из индейки</t>
  </si>
  <si>
    <t>№ 140,Сб.рец.бл. и кул.изд. для питания детей в ДОУ, под ред. Могильного и Тутельяна, 2012г.</t>
  </si>
  <si>
    <t>каша гречневая рассыпчатая(гарнир)</t>
  </si>
  <si>
    <t>189</t>
  </si>
  <si>
    <t>19.67</t>
  </si>
  <si>
    <t>№ 533/</t>
  </si>
  <si>
    <t>№ 120/Сб.рец.Л.Е.Курнешова 2006г.</t>
  </si>
  <si>
    <t>0,05</t>
  </si>
  <si>
    <t>2,005</t>
  </si>
  <si>
    <t>8,6</t>
  </si>
  <si>
    <t>№ 111/Л.Е. Курнешова "Организация питания детей в ДОУ" (справочник МФССЭБН, Центр "Школьная книга"), г. Москва, 2006г.</t>
  </si>
  <si>
    <t>день 17</t>
  </si>
  <si>
    <t>Кофейный напиток с сахаром</t>
  </si>
  <si>
    <t>№ 368/Сб.рец.бл. и кул.изд. для питания детей в ДОУ, под ред. Могильного и Тутельяна, 2010г.</t>
  </si>
  <si>
    <t>Щи из свежей капусты с картофелем на м/к бульоне  сметаной</t>
  </si>
  <si>
    <t>№ 67,108/Сб.рец.бл. и кул.изд. для питания детей в ДОУ, под ред. Могильного и Тутельяна, 2010г.</t>
  </si>
  <si>
    <t>гуляш из отварного мяса</t>
  </si>
  <si>
    <t>№ 277/Сб.рец.бл. и кул.изд. для питания детей в ДОУ, под ред. Могильного и Тутельяна, 2012г.</t>
  </si>
  <si>
    <t>макаронные изделия отварные с маслом</t>
  </si>
  <si>
    <t>3,8</t>
  </si>
  <si>
    <t>20,8</t>
  </si>
  <si>
    <t>103,4</t>
  </si>
  <si>
    <t>№205/Сб.рец.бл. и кул.изд. для питания детей в ДОУ, под ред. Могильного и Тутельяна, 2012г.</t>
  </si>
  <si>
    <t>Компот из сушеных фруктов</t>
  </si>
  <si>
    <t>18,1</t>
  </si>
  <si>
    <t>№ 376.</t>
  </si>
  <si>
    <t>497,5</t>
  </si>
  <si>
    <t>пирожки печеные из дрожжевого теста с повидлом</t>
  </si>
  <si>
    <t>5.2</t>
  </si>
  <si>
    <t>№ 453,454,506/Сб.технол.нормат., рец.бл. и кул.изд. для ДОУ в 2-х частях под ред. доц.Могильного , 2010г.</t>
  </si>
  <si>
    <t>№ 400/Сб.технол.нормат., рец.бл. и кул.изд. для ДОУ ред. , 2012г.</t>
  </si>
  <si>
    <t>день 18</t>
  </si>
  <si>
    <t>№ 399/Сб.технол.нормат., рец.бл. и кул.изд. для ДОУ Могильного , 2010г.</t>
  </si>
  <si>
    <t>5.58</t>
  </si>
  <si>
    <t>6.3</t>
  </si>
  <si>
    <t>№328 сборн.техногл.норматив доц.Коровка 2011г</t>
  </si>
  <si>
    <t>Борщ с капустой и картофелем на курином бульоне со сметаной</t>
  </si>
  <si>
    <t>1,4</t>
  </si>
  <si>
    <t>3,92</t>
  </si>
  <si>
    <t>90,2</t>
  </si>
  <si>
    <t>№ 57,108/Сб.рец.бл. и кул.изд. для питания детей в ДОУ, под ред. Могильного и Тутельяна, 2010г.</t>
  </si>
  <si>
    <t>9,3</t>
  </si>
  <si>
    <t>7</t>
  </si>
  <si>
    <t>21.3</t>
  </si>
  <si>
    <t>178</t>
  </si>
  <si>
    <t>11,9</t>
  </si>
  <si>
    <t>48,8</t>
  </si>
  <si>
    <t>0,86</t>
  </si>
  <si>
    <t>0.37</t>
  </si>
  <si>
    <t>687</t>
  </si>
  <si>
    <t>Вареники ленивые отварные</t>
  </si>
  <si>
    <t>0.19</t>
  </si>
  <si>
    <t>84,0</t>
  </si>
  <si>
    <t>15.44</t>
  </si>
  <si>
    <t>день 19</t>
  </si>
  <si>
    <t>каша вязкая ячневая на сгущеном молоке</t>
  </si>
  <si>
    <t>№ 99/Сб.технол норматив ДОУв 2 частях, под ред. Коровка и Добросердова Уральский, 2004г.</t>
  </si>
  <si>
    <t>кофейный напиток с молоком сгущеным</t>
  </si>
  <si>
    <t>415</t>
  </si>
  <si>
    <t>плоды свежие ( яблоко)</t>
  </si>
  <si>
    <t>рассольник домашний со сметаной</t>
  </si>
  <si>
    <t>0,83</t>
  </si>
  <si>
    <t>4,73</t>
  </si>
  <si>
    <t>№ 75Сб.рец.бл. и кул.изд. для питания детей в ДОУ, под ред. Могильного и Тутельяна, 2012г.</t>
  </si>
  <si>
    <t>Котлеты рубленные из птицы</t>
  </si>
  <si>
    <t>9.9</t>
  </si>
  <si>
    <t>№ 305,/Сб.рец.бл. и кул.изд. для питания детей в ДОУ, под ред. Могильного и Тутельяна, 2010г.</t>
  </si>
  <si>
    <t>№ 330</t>
  </si>
  <si>
    <t>738,4</t>
  </si>
  <si>
    <t>Ватрушка с картофелем</t>
  </si>
  <si>
    <t>10,5</t>
  </si>
  <si>
    <t>10,3</t>
  </si>
  <si>
    <t>55,3</t>
  </si>
  <si>
    <t>356,7</t>
  </si>
  <si>
    <t>6.7</t>
  </si>
  <si>
    <t>ТТК №41</t>
  </si>
  <si>
    <t>151,8</t>
  </si>
  <si>
    <t>210</t>
  </si>
  <si>
    <t>день 20</t>
  </si>
  <si>
    <t xml:space="preserve">Каша кукурузная жидкая </t>
  </si>
  <si>
    <t xml:space="preserve">Кофейный напиток </t>
  </si>
  <si>
    <t>417,9</t>
  </si>
  <si>
    <t>№ 399/Сб.технол.нормат., рец.бл. и кул.изд. для ДОУ в 2-х частях под ред.Могильного.,  региональный  2010г.</t>
  </si>
  <si>
    <t>№ 54/Сб.рец.бл. и кул.изд. для питания детей в ДОУ, под ред. Могильного и Тутельяна, 2012г.</t>
  </si>
  <si>
    <t>суп картофельный с крупой со сметаной</t>
  </si>
  <si>
    <t>200/10</t>
  </si>
  <si>
    <t>3.3</t>
  </si>
  <si>
    <t>№ 80Сб.рец.бл. и кул.изд. для питания детей в ДОУ, под ред. Могильного и Тутельяна, 2012г.</t>
  </si>
  <si>
    <t>165</t>
  </si>
  <si>
    <t>12,13</t>
  </si>
  <si>
    <t>9.5</t>
  </si>
  <si>
    <t>25,7</t>
  </si>
  <si>
    <t>237</t>
  </si>
  <si>
    <t>№291сборн.рецепт</t>
  </si>
  <si>
    <t>2,64</t>
  </si>
  <si>
    <t>0,4</t>
  </si>
  <si>
    <t>16,08</t>
  </si>
  <si>
    <t>655</t>
  </si>
  <si>
    <t>31,1</t>
  </si>
  <si>
    <t>№ 351/Сб.рец.бл. и кул.изд. для питания детей в ДОУ, под ред. Могильного и Тутельяна, 2012г.</t>
  </si>
  <si>
    <t xml:space="preserve">    </t>
  </si>
  <si>
    <t>Прием пищи.                  Наименование блюда</t>
  </si>
  <si>
    <t>выход блюда</t>
  </si>
  <si>
    <t>пищевые вещества</t>
  </si>
  <si>
    <t>Энерг.ценность, ккал</t>
  </si>
  <si>
    <t>Итого за весь период</t>
  </si>
  <si>
    <t>Среднее значение за период</t>
  </si>
  <si>
    <t>Содержание белков, жиров, углеводов в меню за период в % от калорийности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</si>
</sst>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_р_._-;\-* #,##0.00_р_._-;_-* \-??_р_._-;_-@_-"/>
    <numFmt numFmtId="165" formatCode="#,##0.00_ ;\-#,##0.00\ "/>
    <numFmt numFmtId="166" formatCode="#,##0.0_ ;\-#,##0.0\ "/>
    <numFmt numFmtId="167" formatCode="mm/yy"/>
    <numFmt numFmtId="168" formatCode="0.0"/>
    <numFmt numFmtId="169" formatCode="_-* #,##0.0_р_._-;\-* #,##0.0_р_._-;_-* \-??_р_._-;_-@_-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Times New Roman"/>
      <family val="1"/>
    </font>
    <font>
      <sz val="12"/>
      <color indexed="8"/>
      <name val="Arial"/>
      <family val="2"/>
    </font>
    <font>
      <b/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vertical="center"/>
    </xf>
    <xf numFmtId="164" fontId="6" fillId="0" borderId="12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/>
    </xf>
    <xf numFmtId="49" fontId="5" fillId="0" borderId="17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/>
    </xf>
    <xf numFmtId="2" fontId="6" fillId="0" borderId="0" xfId="0" applyNumberFormat="1" applyFont="1" applyAlignment="1">
      <alignment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164" fontId="6" fillId="0" borderId="16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18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wrapText="1"/>
    </xf>
    <xf numFmtId="164" fontId="6" fillId="0" borderId="17" xfId="0" applyNumberFormat="1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vertical="center" wrapText="1"/>
    </xf>
    <xf numFmtId="49" fontId="5" fillId="0" borderId="14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wrapText="1"/>
    </xf>
    <xf numFmtId="0" fontId="6" fillId="0" borderId="11" xfId="0" applyNumberFormat="1" applyFont="1" applyBorder="1" applyAlignment="1">
      <alignment wrapText="1"/>
    </xf>
    <xf numFmtId="2" fontId="5" fillId="0" borderId="11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Alignment="1">
      <alignment/>
    </xf>
    <xf numFmtId="0" fontId="6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vertical="center" wrapText="1"/>
    </xf>
    <xf numFmtId="164" fontId="6" fillId="0" borderId="11" xfId="0" applyNumberFormat="1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vertical="center" wrapText="1"/>
    </xf>
    <xf numFmtId="49" fontId="6" fillId="0" borderId="12" xfId="0" applyNumberFormat="1" applyFont="1" applyBorder="1" applyAlignment="1">
      <alignment/>
    </xf>
    <xf numFmtId="49" fontId="5" fillId="0" borderId="12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 wrapText="1"/>
    </xf>
    <xf numFmtId="16" fontId="7" fillId="0" borderId="10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/>
    </xf>
    <xf numFmtId="49" fontId="3" fillId="0" borderId="21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center"/>
    </xf>
    <xf numFmtId="49" fontId="14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49" fontId="17" fillId="0" borderId="10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vertical="center"/>
    </xf>
    <xf numFmtId="49" fontId="8" fillId="0" borderId="12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vertical="center"/>
    </xf>
    <xf numFmtId="49" fontId="8" fillId="0" borderId="14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/>
    </xf>
    <xf numFmtId="164" fontId="17" fillId="0" borderId="10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vertical="center"/>
    </xf>
    <xf numFmtId="49" fontId="7" fillId="0" borderId="2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 horizontal="center" wrapText="1"/>
    </xf>
    <xf numFmtId="49" fontId="11" fillId="0" borderId="12" xfId="0" applyNumberFormat="1" applyFont="1" applyBorder="1" applyAlignment="1">
      <alignment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vertical="center" wrapText="1"/>
    </xf>
    <xf numFmtId="49" fontId="8" fillId="0" borderId="23" xfId="0" applyNumberFormat="1" applyFont="1" applyBorder="1" applyAlignment="1">
      <alignment/>
    </xf>
    <xf numFmtId="49" fontId="11" fillId="0" borderId="12" xfId="0" applyNumberFormat="1" applyFont="1" applyBorder="1" applyAlignment="1">
      <alignment vertical="center"/>
    </xf>
    <xf numFmtId="2" fontId="5" fillId="0" borderId="11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/>
    </xf>
    <xf numFmtId="49" fontId="17" fillId="0" borderId="14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vertical="center" wrapText="1"/>
    </xf>
    <xf numFmtId="49" fontId="6" fillId="0" borderId="18" xfId="0" applyNumberFormat="1" applyFont="1" applyBorder="1" applyAlignment="1">
      <alignment/>
    </xf>
    <xf numFmtId="0" fontId="6" fillId="0" borderId="11" xfId="0" applyFont="1" applyBorder="1" applyAlignment="1">
      <alignment vertical="center" wrapText="1"/>
    </xf>
    <xf numFmtId="164" fontId="6" fillId="0" borderId="20" xfId="0" applyNumberFormat="1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2" fillId="0" borderId="10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0" fontId="5" fillId="0" borderId="11" xfId="0" applyNumberFormat="1" applyFont="1" applyFill="1" applyBorder="1" applyAlignment="1">
      <alignment vertical="center"/>
    </xf>
    <xf numFmtId="49" fontId="20" fillId="0" borderId="0" xfId="0" applyNumberFormat="1" applyFont="1" applyFill="1" applyAlignment="1">
      <alignment/>
    </xf>
    <xf numFmtId="49" fontId="15" fillId="0" borderId="0" xfId="0" applyNumberFormat="1" applyFont="1" applyFill="1" applyAlignment="1">
      <alignment/>
    </xf>
    <xf numFmtId="164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 wrapText="1"/>
    </xf>
    <xf numFmtId="49" fontId="5" fillId="0" borderId="19" xfId="0" applyNumberFormat="1" applyFont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49" fontId="6" fillId="0" borderId="23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164" fontId="6" fillId="0" borderId="11" xfId="0" applyNumberFormat="1" applyFont="1" applyBorder="1" applyAlignment="1">
      <alignment horizontal="left" vertical="center" wrapText="1"/>
    </xf>
    <xf numFmtId="0" fontId="18" fillId="0" borderId="10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/>
    </xf>
    <xf numFmtId="166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/>
    </xf>
    <xf numFmtId="49" fontId="20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6" fillId="33" borderId="14" xfId="0" applyNumberFormat="1" applyFont="1" applyFill="1" applyBorder="1" applyAlignment="1">
      <alignment/>
    </xf>
    <xf numFmtId="49" fontId="10" fillId="0" borderId="14" xfId="0" applyNumberFormat="1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vertical="center" wrapText="1"/>
    </xf>
    <xf numFmtId="0" fontId="6" fillId="0" borderId="19" xfId="0" applyFont="1" applyBorder="1" applyAlignment="1">
      <alignment horizontal="center"/>
    </xf>
    <xf numFmtId="49" fontId="6" fillId="0" borderId="21" xfId="0" applyNumberFormat="1" applyFont="1" applyBorder="1" applyAlignment="1">
      <alignment/>
    </xf>
    <xf numFmtId="49" fontId="6" fillId="0" borderId="0" xfId="0" applyNumberFormat="1" applyFont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/>
    </xf>
    <xf numFmtId="49" fontId="6" fillId="33" borderId="16" xfId="0" applyNumberFormat="1" applyFont="1" applyFill="1" applyBorder="1" applyAlignment="1">
      <alignment/>
    </xf>
    <xf numFmtId="49" fontId="6" fillId="0" borderId="19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wrapText="1"/>
    </xf>
    <xf numFmtId="0" fontId="6" fillId="0" borderId="12" xfId="0" applyNumberFormat="1" applyFont="1" applyBorder="1" applyAlignment="1">
      <alignment wrapText="1"/>
    </xf>
    <xf numFmtId="49" fontId="5" fillId="0" borderId="12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/>
    </xf>
    <xf numFmtId="0" fontId="5" fillId="0" borderId="11" xfId="0" applyNumberFormat="1" applyFont="1" applyFill="1" applyBorder="1" applyAlignment="1">
      <alignment horizontal="center" vertical="center"/>
    </xf>
    <xf numFmtId="166" fontId="5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/>
    </xf>
    <xf numFmtId="167" fontId="7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wrapText="1"/>
    </xf>
    <xf numFmtId="2" fontId="5" fillId="0" borderId="11" xfId="0" applyNumberFormat="1" applyFont="1" applyFill="1" applyBorder="1" applyAlignment="1">
      <alignment vertical="center"/>
    </xf>
    <xf numFmtId="49" fontId="11" fillId="0" borderId="11" xfId="0" applyNumberFormat="1" applyFont="1" applyBorder="1" applyAlignment="1">
      <alignment vertical="center" wrapText="1"/>
    </xf>
    <xf numFmtId="49" fontId="11" fillId="0" borderId="10" xfId="0" applyNumberFormat="1" applyFont="1" applyBorder="1" applyAlignment="1">
      <alignment/>
    </xf>
    <xf numFmtId="2" fontId="6" fillId="0" borderId="12" xfId="0" applyNumberFormat="1" applyFont="1" applyBorder="1" applyAlignment="1">
      <alignment horizontal="center" wrapText="1"/>
    </xf>
    <xf numFmtId="49" fontId="18" fillId="0" borderId="10" xfId="0" applyNumberFormat="1" applyFont="1" applyBorder="1" applyAlignment="1">
      <alignment vertical="center" wrapText="1"/>
    </xf>
    <xf numFmtId="49" fontId="6" fillId="33" borderId="14" xfId="0" applyNumberFormat="1" applyFont="1" applyFill="1" applyBorder="1" applyAlignment="1">
      <alignment horizontal="center"/>
    </xf>
    <xf numFmtId="16" fontId="7" fillId="0" borderId="12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vertical="center"/>
    </xf>
    <xf numFmtId="49" fontId="19" fillId="0" borderId="10" xfId="0" applyNumberFormat="1" applyFont="1" applyBorder="1" applyAlignment="1">
      <alignment vertical="center"/>
    </xf>
    <xf numFmtId="0" fontId="23" fillId="0" borderId="0" xfId="0" applyNumberFormat="1" applyFont="1" applyAlignment="1">
      <alignment vertical="top"/>
    </xf>
    <xf numFmtId="0" fontId="23" fillId="0" borderId="0" xfId="0" applyNumberFormat="1" applyFont="1" applyAlignment="1">
      <alignment vertical="top" wrapText="1"/>
    </xf>
    <xf numFmtId="0" fontId="23" fillId="0" borderId="0" xfId="0" applyNumberFormat="1" applyFont="1" applyAlignment="1">
      <alignment horizontal="center" vertical="top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49" fontId="24" fillId="0" borderId="10" xfId="0" applyNumberFormat="1" applyFont="1" applyBorder="1" applyAlignment="1">
      <alignment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24" fillId="0" borderId="12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164" fontId="24" fillId="0" borderId="12" xfId="0" applyNumberFormat="1" applyFont="1" applyBorder="1" applyAlignment="1">
      <alignment vertical="center" wrapText="1"/>
    </xf>
    <xf numFmtId="164" fontId="24" fillId="0" borderId="0" xfId="0" applyNumberFormat="1" applyFont="1" applyBorder="1" applyAlignment="1">
      <alignment horizontal="center" wrapText="1"/>
    </xf>
    <xf numFmtId="0" fontId="24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wrapText="1"/>
    </xf>
    <xf numFmtId="0" fontId="24" fillId="0" borderId="10" xfId="0" applyNumberFormat="1" applyFont="1" applyBorder="1" applyAlignment="1">
      <alignment horizontal="left"/>
    </xf>
    <xf numFmtId="0" fontId="24" fillId="0" borderId="20" xfId="0" applyNumberFormat="1" applyFont="1" applyBorder="1" applyAlignment="1">
      <alignment horizontal="left"/>
    </xf>
    <xf numFmtId="164" fontId="24" fillId="0" borderId="11" xfId="0" applyNumberFormat="1" applyFont="1" applyFill="1" applyBorder="1" applyAlignment="1">
      <alignment horizontal="center" wrapText="1"/>
    </xf>
    <xf numFmtId="169" fontId="24" fillId="0" borderId="11" xfId="0" applyNumberFormat="1" applyFont="1" applyFill="1" applyBorder="1" applyAlignment="1">
      <alignment horizontal="center" wrapText="1"/>
    </xf>
    <xf numFmtId="164" fontId="24" fillId="0" borderId="11" xfId="0" applyNumberFormat="1" applyFont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/>
    </xf>
    <xf numFmtId="49" fontId="12" fillId="33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49" fontId="16" fillId="33" borderId="10" xfId="0" applyNumberFormat="1" applyFont="1" applyFill="1" applyBorder="1" applyAlignment="1">
      <alignment horizontal="center" wrapText="1"/>
    </xf>
    <xf numFmtId="49" fontId="17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/>
    </xf>
    <xf numFmtId="49" fontId="12" fillId="33" borderId="16" xfId="0" applyNumberFormat="1" applyFont="1" applyFill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12" fillId="33" borderId="14" xfId="0" applyNumberFormat="1" applyFont="1" applyFill="1" applyBorder="1" applyAlignment="1">
      <alignment horizontal="center" wrapText="1"/>
    </xf>
    <xf numFmtId="49" fontId="5" fillId="0" borderId="15" xfId="0" applyNumberFormat="1" applyFont="1" applyBorder="1" applyAlignment="1">
      <alignment horizontal="left"/>
    </xf>
    <xf numFmtId="49" fontId="5" fillId="0" borderId="17" xfId="0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left"/>
    </xf>
    <xf numFmtId="2" fontId="5" fillId="0" borderId="15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left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wrapText="1"/>
    </xf>
    <xf numFmtId="49" fontId="24" fillId="0" borderId="0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Z24"/>
  <sheetViews>
    <sheetView tabSelected="1" zoomScale="80" zoomScaleNormal="80" zoomScalePageLayoutView="0" workbookViewId="0" topLeftCell="A10">
      <selection activeCell="I23" sqref="I23"/>
    </sheetView>
  </sheetViews>
  <sheetFormatPr defaultColWidth="9.140625" defaultRowHeight="15"/>
  <cols>
    <col min="1" max="1" width="14.421875" style="1" customWidth="1"/>
    <col min="2" max="2" width="33.421875" style="1" customWidth="1"/>
    <col min="3" max="3" width="14.00390625" style="2" customWidth="1"/>
    <col min="4" max="5" width="11.7109375" style="2" customWidth="1"/>
    <col min="6" max="6" width="13.00390625" style="2" customWidth="1"/>
    <col min="7" max="7" width="11.28125" style="3" customWidth="1"/>
    <col min="8" max="8" width="11.7109375" style="2" customWidth="1"/>
    <col min="9" max="9" width="51.140625" style="2" customWidth="1"/>
    <col min="10" max="10" width="6.140625" style="4" customWidth="1"/>
    <col min="11" max="11" width="12.7109375" style="4" customWidth="1"/>
    <col min="12" max="16384" width="9.140625" style="4" customWidth="1"/>
  </cols>
  <sheetData>
    <row r="1" spans="2:9" s="1" customFormat="1" ht="19.5">
      <c r="B1" s="238" t="s">
        <v>0</v>
      </c>
      <c r="C1" s="238"/>
      <c r="D1" s="238"/>
      <c r="E1" s="238"/>
      <c r="F1" s="238"/>
      <c r="G1" s="238"/>
      <c r="H1" s="238"/>
      <c r="I1" s="238"/>
    </row>
    <row r="2" spans="1:9" s="7" customFormat="1" ht="18.75" customHeight="1">
      <c r="A2" s="239" t="s">
        <v>1</v>
      </c>
      <c r="B2" s="239" t="s">
        <v>2</v>
      </c>
      <c r="C2" s="239" t="s">
        <v>3</v>
      </c>
      <c r="D2" s="240" t="s">
        <v>4</v>
      </c>
      <c r="E2" s="240"/>
      <c r="F2" s="240"/>
      <c r="G2" s="239" t="s">
        <v>5</v>
      </c>
      <c r="H2" s="239" t="s">
        <v>6</v>
      </c>
      <c r="I2" s="239" t="s">
        <v>7</v>
      </c>
    </row>
    <row r="3" spans="1:9" s="7" customFormat="1" ht="15" customHeight="1">
      <c r="A3" s="239"/>
      <c r="B3" s="239"/>
      <c r="C3" s="239"/>
      <c r="D3" s="241" t="s">
        <v>8</v>
      </c>
      <c r="E3" s="241" t="s">
        <v>9</v>
      </c>
      <c r="F3" s="241" t="s">
        <v>10</v>
      </c>
      <c r="G3" s="239"/>
      <c r="H3" s="239"/>
      <c r="I3" s="239"/>
    </row>
    <row r="4" spans="1:9" s="7" customFormat="1" ht="33.75" customHeight="1">
      <c r="A4" s="239"/>
      <c r="B4" s="239"/>
      <c r="C4" s="239"/>
      <c r="D4" s="241"/>
      <c r="E4" s="241"/>
      <c r="F4" s="241"/>
      <c r="G4" s="239"/>
      <c r="H4" s="239"/>
      <c r="I4" s="239"/>
    </row>
    <row r="5" spans="1:9" s="7" customFormat="1" ht="21" customHeight="1">
      <c r="A5" s="9" t="s">
        <v>11</v>
      </c>
      <c r="B5" s="10"/>
      <c r="C5" s="11"/>
      <c r="D5" s="12"/>
      <c r="E5" s="12"/>
      <c r="F5" s="12"/>
      <c r="G5" s="13"/>
      <c r="H5" s="12"/>
      <c r="I5" s="14"/>
    </row>
    <row r="6" spans="1:9" s="7" customFormat="1" ht="35.25" customHeight="1">
      <c r="A6" s="9" t="s">
        <v>12</v>
      </c>
      <c r="B6" s="15" t="s">
        <v>13</v>
      </c>
      <c r="C6" s="16" t="s">
        <v>14</v>
      </c>
      <c r="D6" s="17" t="s">
        <v>15</v>
      </c>
      <c r="E6" s="17" t="s">
        <v>16</v>
      </c>
      <c r="F6" s="18" t="s">
        <v>17</v>
      </c>
      <c r="G6" s="17" t="s">
        <v>18</v>
      </c>
      <c r="H6" s="17" t="s">
        <v>19</v>
      </c>
      <c r="I6" s="19" t="s">
        <v>20</v>
      </c>
    </row>
    <row r="7" spans="1:15" s="27" customFormat="1" ht="34.5" customHeight="1">
      <c r="A7" s="20"/>
      <c r="B7" s="21" t="s">
        <v>21</v>
      </c>
      <c r="C7" s="22">
        <v>180</v>
      </c>
      <c r="D7" s="23">
        <v>0.36</v>
      </c>
      <c r="E7" s="24">
        <v>0.09</v>
      </c>
      <c r="F7" s="23" t="s">
        <v>22</v>
      </c>
      <c r="G7" s="24">
        <v>2.54</v>
      </c>
      <c r="H7" s="23">
        <v>0.18</v>
      </c>
      <c r="I7" s="25" t="s">
        <v>23</v>
      </c>
      <c r="J7" s="26"/>
      <c r="K7" s="26"/>
      <c r="L7" s="26"/>
      <c r="M7" s="26"/>
      <c r="N7" s="26"/>
      <c r="O7" s="26"/>
    </row>
    <row r="8" spans="1:15" ht="31.5" customHeight="1">
      <c r="A8" s="16"/>
      <c r="B8" s="28" t="s">
        <v>24</v>
      </c>
      <c r="C8" s="29" t="s">
        <v>25</v>
      </c>
      <c r="D8" s="17" t="s">
        <v>26</v>
      </c>
      <c r="E8" s="17" t="s">
        <v>27</v>
      </c>
      <c r="F8" s="17" t="s">
        <v>28</v>
      </c>
      <c r="G8" s="17" t="s">
        <v>29</v>
      </c>
      <c r="H8" s="17" t="s">
        <v>30</v>
      </c>
      <c r="I8" s="25" t="s">
        <v>31</v>
      </c>
      <c r="J8" s="7"/>
      <c r="K8" s="7"/>
      <c r="L8" s="7"/>
      <c r="M8" s="7"/>
      <c r="N8" s="7"/>
      <c r="O8" s="7"/>
    </row>
    <row r="9" spans="1:11" s="7" customFormat="1" ht="18" customHeight="1">
      <c r="A9" s="30"/>
      <c r="B9" s="31"/>
      <c r="C9" s="32" t="s">
        <v>32</v>
      </c>
      <c r="D9" s="33">
        <v>9.1</v>
      </c>
      <c r="E9" s="33">
        <v>10.98</v>
      </c>
      <c r="F9" s="33">
        <v>51.6</v>
      </c>
      <c r="G9" s="33">
        <v>338.34</v>
      </c>
      <c r="H9" s="33">
        <v>2.21</v>
      </c>
      <c r="I9" s="34"/>
      <c r="K9" s="35">
        <f>G9*100/1472</f>
        <v>22.985054347826086</v>
      </c>
    </row>
    <row r="10" spans="1:15" ht="34.5" customHeight="1">
      <c r="A10" s="36" t="s">
        <v>33</v>
      </c>
      <c r="B10" s="37" t="s">
        <v>34</v>
      </c>
      <c r="C10" s="38" t="s">
        <v>35</v>
      </c>
      <c r="D10" s="17" t="s">
        <v>36</v>
      </c>
      <c r="E10" s="17" t="s">
        <v>37</v>
      </c>
      <c r="F10" s="17" t="s">
        <v>38</v>
      </c>
      <c r="G10" s="17" t="s">
        <v>39</v>
      </c>
      <c r="H10" s="17" t="s">
        <v>40</v>
      </c>
      <c r="I10" s="25" t="s">
        <v>41</v>
      </c>
      <c r="J10" s="7"/>
      <c r="K10" s="7"/>
      <c r="L10" s="7"/>
      <c r="M10" s="7"/>
      <c r="N10" s="7"/>
      <c r="O10" s="7"/>
    </row>
    <row r="11" spans="1:11" s="7" customFormat="1" ht="17.25" customHeight="1">
      <c r="A11" s="30"/>
      <c r="B11" s="31"/>
      <c r="C11" s="32" t="s">
        <v>35</v>
      </c>
      <c r="D11" s="33">
        <v>0.9</v>
      </c>
      <c r="E11" s="33">
        <v>0.2</v>
      </c>
      <c r="F11" s="33">
        <v>5.22</v>
      </c>
      <c r="G11" s="33">
        <v>76</v>
      </c>
      <c r="H11" s="33">
        <v>3.6</v>
      </c>
      <c r="I11" s="34"/>
      <c r="K11" s="35">
        <f>G11*100/1472</f>
        <v>5.163043478260869</v>
      </c>
    </row>
    <row r="12" spans="1:9" s="7" customFormat="1" ht="34.5" customHeight="1">
      <c r="A12" s="39" t="s">
        <v>42</v>
      </c>
      <c r="B12" s="28" t="s">
        <v>43</v>
      </c>
      <c r="C12" s="29" t="s">
        <v>44</v>
      </c>
      <c r="D12" s="17" t="s">
        <v>45</v>
      </c>
      <c r="E12" s="17" t="s">
        <v>46</v>
      </c>
      <c r="F12" s="17" t="s">
        <v>47</v>
      </c>
      <c r="G12" s="17" t="s">
        <v>48</v>
      </c>
      <c r="H12" s="17" t="s">
        <v>49</v>
      </c>
      <c r="I12" s="25" t="s">
        <v>50</v>
      </c>
    </row>
    <row r="13" spans="1:104" s="45" customFormat="1" ht="33.75" customHeight="1">
      <c r="A13" s="40"/>
      <c r="B13" s="41" t="s">
        <v>51</v>
      </c>
      <c r="C13" s="29" t="s">
        <v>52</v>
      </c>
      <c r="D13" s="17" t="s">
        <v>53</v>
      </c>
      <c r="E13" s="17" t="s">
        <v>54</v>
      </c>
      <c r="F13" s="17" t="s">
        <v>55</v>
      </c>
      <c r="G13" s="17" t="s">
        <v>56</v>
      </c>
      <c r="H13" s="17" t="s">
        <v>57</v>
      </c>
      <c r="I13" s="42" t="s">
        <v>58</v>
      </c>
      <c r="J13" s="43"/>
      <c r="K13" s="43"/>
      <c r="L13" s="43"/>
      <c r="M13" s="43"/>
      <c r="N13" s="43"/>
      <c r="O13" s="43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</row>
    <row r="14" spans="1:15" ht="33.75" customHeight="1">
      <c r="A14" s="46"/>
      <c r="B14" s="10" t="s">
        <v>59</v>
      </c>
      <c r="C14" s="11" t="s">
        <v>60</v>
      </c>
      <c r="D14" s="47" t="s">
        <v>61</v>
      </c>
      <c r="E14" s="47" t="s">
        <v>62</v>
      </c>
      <c r="F14" s="47" t="s">
        <v>63</v>
      </c>
      <c r="G14" s="48" t="s">
        <v>64</v>
      </c>
      <c r="H14" s="47" t="s">
        <v>65</v>
      </c>
      <c r="I14" s="25" t="s">
        <v>66</v>
      </c>
      <c r="J14" s="7"/>
      <c r="K14" s="7"/>
      <c r="L14" s="7"/>
      <c r="M14" s="7"/>
      <c r="N14" s="7"/>
      <c r="O14" s="7"/>
    </row>
    <row r="15" spans="1:15" ht="36" customHeight="1">
      <c r="A15" s="40"/>
      <c r="B15" s="28" t="s">
        <v>67</v>
      </c>
      <c r="C15" s="29">
        <v>180</v>
      </c>
      <c r="D15" s="23">
        <v>0.61</v>
      </c>
      <c r="E15" s="23">
        <v>0.25</v>
      </c>
      <c r="F15" s="23">
        <v>19.67</v>
      </c>
      <c r="G15" s="23">
        <v>95</v>
      </c>
      <c r="H15" s="23">
        <v>84</v>
      </c>
      <c r="I15" s="25" t="s">
        <v>68</v>
      </c>
      <c r="J15" s="7"/>
      <c r="K15" s="7"/>
      <c r="L15" s="7"/>
      <c r="M15" s="7"/>
      <c r="N15" s="7"/>
      <c r="O15" s="7"/>
    </row>
    <row r="16" spans="1:15" ht="33.75" customHeight="1">
      <c r="A16" s="16"/>
      <c r="B16" s="28" t="s">
        <v>69</v>
      </c>
      <c r="C16" s="29" t="s">
        <v>70</v>
      </c>
      <c r="D16" s="17" t="s">
        <v>71</v>
      </c>
      <c r="E16" s="17" t="s">
        <v>72</v>
      </c>
      <c r="F16" s="17" t="s">
        <v>73</v>
      </c>
      <c r="G16" s="17" t="s">
        <v>74</v>
      </c>
      <c r="H16" s="17">
        <v>0</v>
      </c>
      <c r="I16" s="28"/>
      <c r="J16" s="7"/>
      <c r="K16" s="7"/>
      <c r="L16" s="7"/>
      <c r="M16" s="7"/>
      <c r="N16" s="7"/>
      <c r="O16" s="7"/>
    </row>
    <row r="17" spans="1:9" s="7" customFormat="1" ht="20.25" customHeight="1">
      <c r="A17" s="30"/>
      <c r="B17" s="31"/>
      <c r="C17" s="32" t="s">
        <v>75</v>
      </c>
      <c r="D17" s="33">
        <v>14.1</v>
      </c>
      <c r="E17" s="33">
        <v>14.33</v>
      </c>
      <c r="F17" s="33">
        <v>80.71</v>
      </c>
      <c r="G17" s="33">
        <v>523.8</v>
      </c>
      <c r="H17" s="33">
        <v>98.73</v>
      </c>
      <c r="I17" s="49"/>
    </row>
    <row r="18" spans="1:11" s="7" customFormat="1" ht="18.75" customHeight="1">
      <c r="A18" s="5" t="s">
        <v>76</v>
      </c>
      <c r="B18" s="50" t="s">
        <v>77</v>
      </c>
      <c r="C18" s="51" t="s">
        <v>78</v>
      </c>
      <c r="D18" s="17" t="s">
        <v>79</v>
      </c>
      <c r="E18" s="17" t="s">
        <v>80</v>
      </c>
      <c r="F18" s="17" t="s">
        <v>81</v>
      </c>
      <c r="G18" s="17" t="s">
        <v>82</v>
      </c>
      <c r="H18" s="17" t="s">
        <v>83</v>
      </c>
      <c r="I18" s="25" t="s">
        <v>84</v>
      </c>
      <c r="K18" s="35">
        <f>G17*100/1472</f>
        <v>35.584239130434774</v>
      </c>
    </row>
    <row r="19" spans="1:15" ht="36" customHeight="1">
      <c r="A19" s="52"/>
      <c r="B19" s="50" t="s">
        <v>85</v>
      </c>
      <c r="C19" s="29" t="s">
        <v>35</v>
      </c>
      <c r="D19" s="17" t="s">
        <v>86</v>
      </c>
      <c r="E19" s="17" t="s">
        <v>87</v>
      </c>
      <c r="F19" s="17" t="s">
        <v>88</v>
      </c>
      <c r="G19" s="17" t="s">
        <v>89</v>
      </c>
      <c r="H19" s="17" t="s">
        <v>90</v>
      </c>
      <c r="I19" s="19" t="s">
        <v>91</v>
      </c>
      <c r="J19" s="7"/>
      <c r="K19" s="7"/>
      <c r="L19" s="7"/>
      <c r="M19" s="7"/>
      <c r="N19" s="7"/>
      <c r="O19" s="7"/>
    </row>
    <row r="20" spans="1:9" s="7" customFormat="1" ht="47.25" customHeight="1">
      <c r="A20" s="53"/>
      <c r="B20" s="50"/>
      <c r="C20" s="29"/>
      <c r="D20" s="23"/>
      <c r="E20" s="23"/>
      <c r="F20" s="23"/>
      <c r="G20" s="23"/>
      <c r="H20" s="23"/>
      <c r="I20" s="19"/>
    </row>
    <row r="21" spans="1:15" ht="48.75" customHeight="1">
      <c r="A21" s="54"/>
      <c r="B21" s="55"/>
      <c r="C21" s="8" t="s">
        <v>92</v>
      </c>
      <c r="D21" s="56">
        <f>D18+D19+D20</f>
        <v>14.87</v>
      </c>
      <c r="E21" s="56">
        <v>7.43</v>
      </c>
      <c r="F21" s="56">
        <f>F18+F19+F20</f>
        <v>31.82</v>
      </c>
      <c r="G21" s="56">
        <f>G18+G19+G20</f>
        <v>253</v>
      </c>
      <c r="H21" s="56"/>
      <c r="I21" s="57"/>
      <c r="J21" s="7"/>
      <c r="K21" s="7"/>
      <c r="L21" s="7"/>
      <c r="M21" s="7"/>
      <c r="N21" s="7"/>
      <c r="O21" s="7"/>
    </row>
    <row r="22" spans="2:11" s="7" customFormat="1" ht="18" customHeight="1">
      <c r="B22" s="242"/>
      <c r="C22" s="242"/>
      <c r="D22" s="242"/>
      <c r="E22" s="242"/>
      <c r="F22" s="242"/>
      <c r="G22" s="242"/>
      <c r="H22" s="242"/>
      <c r="I22" s="242"/>
      <c r="K22" s="35">
        <f>G21*100/1472</f>
        <v>17.1875</v>
      </c>
    </row>
    <row r="23" spans="1:9" s="7" customFormat="1" ht="15.75">
      <c r="A23" s="58" t="s">
        <v>93</v>
      </c>
      <c r="B23" s="59"/>
      <c r="C23" s="60">
        <v>1543</v>
      </c>
      <c r="D23" s="61">
        <f>SUM(D9+D11+D17+D21)</f>
        <v>38.97</v>
      </c>
      <c r="E23" s="61" t="s">
        <v>94</v>
      </c>
      <c r="F23" s="61" t="s">
        <v>95</v>
      </c>
      <c r="G23" s="61">
        <f>SUM(G9+G11+G17+G21)</f>
        <v>1191.1399999999999</v>
      </c>
      <c r="H23" s="61">
        <f>SUM(H9+H11+H17+H21)</f>
        <v>104.54</v>
      </c>
      <c r="I23" s="62" t="s">
        <v>96</v>
      </c>
    </row>
    <row r="24" spans="1:11" s="66" customFormat="1" ht="18.75" customHeight="1">
      <c r="A24" s="63"/>
      <c r="B24" s="63"/>
      <c r="C24" s="64"/>
      <c r="D24" s="64"/>
      <c r="E24" s="64"/>
      <c r="F24" s="64"/>
      <c r="G24" s="65"/>
      <c r="H24" s="64"/>
      <c r="I24" s="64"/>
      <c r="K24" s="35">
        <f>G23*100/1472</f>
        <v>80.91983695652173</v>
      </c>
    </row>
    <row r="59" ht="37.5" customHeight="1"/>
    <row r="168" ht="33.75" customHeight="1"/>
  </sheetData>
  <sheetProtection selectLockedCells="1" selectUnlockedCells="1"/>
  <mergeCells count="12">
    <mergeCell ref="F3:F4"/>
    <mergeCell ref="B22:I22"/>
    <mergeCell ref="B1:I1"/>
    <mergeCell ref="A2:A4"/>
    <mergeCell ref="B2:B4"/>
    <mergeCell ref="C2:C4"/>
    <mergeCell ref="D2:F2"/>
    <mergeCell ref="G2:G4"/>
    <mergeCell ref="H2:H4"/>
    <mergeCell ref="I2:I4"/>
    <mergeCell ref="D3:D4"/>
    <mergeCell ref="E3:E4"/>
  </mergeCells>
  <printOptions/>
  <pageMargins left="1.8701388888888888" right="0.5118055555555555" top="0.7479166666666667" bottom="0.7479166666666667" header="0.5118055555555555" footer="0.5118055555555555"/>
  <pageSetup horizontalDpi="300" verticalDpi="300" orientation="landscape" paperSize="9" scale="6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Z27"/>
  <sheetViews>
    <sheetView zoomScale="80" zoomScaleNormal="80" zoomScalePageLayoutView="0" workbookViewId="0" topLeftCell="B4">
      <selection activeCell="I18" sqref="I18"/>
    </sheetView>
  </sheetViews>
  <sheetFormatPr defaultColWidth="9.140625" defaultRowHeight="15"/>
  <cols>
    <col min="1" max="1" width="13.28125" style="1" customWidth="1"/>
    <col min="2" max="2" width="37.140625" style="2" customWidth="1"/>
    <col min="3" max="3" width="13.00390625" style="2" customWidth="1"/>
    <col min="4" max="4" width="13.140625" style="2" customWidth="1"/>
    <col min="5" max="5" width="12.421875" style="2" customWidth="1"/>
    <col min="6" max="6" width="13.8515625" style="2" customWidth="1"/>
    <col min="7" max="7" width="11.421875" style="2" customWidth="1"/>
    <col min="8" max="8" width="11.7109375" style="2" customWidth="1"/>
    <col min="9" max="9" width="49.421875" style="2" customWidth="1"/>
    <col min="10" max="10" width="4.421875" style="4" customWidth="1"/>
    <col min="11" max="11" width="6.8515625" style="4" customWidth="1"/>
    <col min="12" max="16384" width="9.140625" style="4" customWidth="1"/>
  </cols>
  <sheetData>
    <row r="1" spans="1:15" ht="18.75" customHeight="1">
      <c r="A1" s="246"/>
      <c r="B1" s="246"/>
      <c r="C1" s="246"/>
      <c r="D1" s="246"/>
      <c r="E1" s="246"/>
      <c r="F1" s="246"/>
      <c r="G1" s="246"/>
      <c r="H1" s="246"/>
      <c r="I1" s="246"/>
      <c r="J1" s="101"/>
      <c r="K1" s="101"/>
      <c r="L1" s="102"/>
      <c r="M1" s="102"/>
      <c r="N1" s="102"/>
      <c r="O1" s="102"/>
    </row>
    <row r="2" spans="1:15" ht="15.75" customHeight="1">
      <c r="A2" s="245" t="s">
        <v>285</v>
      </c>
      <c r="B2" s="245"/>
      <c r="C2" s="245"/>
      <c r="D2" s="245"/>
      <c r="E2" s="245"/>
      <c r="F2" s="245"/>
      <c r="G2" s="245"/>
      <c r="H2" s="245"/>
      <c r="I2" s="245"/>
      <c r="J2" s="7"/>
      <c r="K2" s="7"/>
      <c r="L2" s="7"/>
      <c r="M2" s="7"/>
      <c r="N2" s="7"/>
      <c r="O2" s="7"/>
    </row>
    <row r="3" spans="1:9" s="7" customFormat="1" ht="18.75" customHeight="1">
      <c r="A3" s="239" t="s">
        <v>1</v>
      </c>
      <c r="B3" s="239" t="s">
        <v>2</v>
      </c>
      <c r="C3" s="239" t="s">
        <v>3</v>
      </c>
      <c r="D3" s="240" t="s">
        <v>4</v>
      </c>
      <c r="E3" s="240"/>
      <c r="F3" s="240"/>
      <c r="G3" s="239" t="s">
        <v>5</v>
      </c>
      <c r="H3" s="239" t="s">
        <v>6</v>
      </c>
      <c r="I3" s="239" t="s">
        <v>7</v>
      </c>
    </row>
    <row r="4" spans="1:9" s="7" customFormat="1" ht="15" customHeight="1">
      <c r="A4" s="239"/>
      <c r="B4" s="239"/>
      <c r="C4" s="239"/>
      <c r="D4" s="241" t="s">
        <v>8</v>
      </c>
      <c r="E4" s="241" t="s">
        <v>9</v>
      </c>
      <c r="F4" s="241" t="s">
        <v>10</v>
      </c>
      <c r="G4" s="239"/>
      <c r="H4" s="239"/>
      <c r="I4" s="239"/>
    </row>
    <row r="5" spans="1:9" s="7" customFormat="1" ht="30.75" customHeight="1">
      <c r="A5" s="239"/>
      <c r="B5" s="239"/>
      <c r="C5" s="239"/>
      <c r="D5" s="241"/>
      <c r="E5" s="241"/>
      <c r="F5" s="241"/>
      <c r="G5" s="239"/>
      <c r="H5" s="239"/>
      <c r="I5" s="239"/>
    </row>
    <row r="6" spans="1:15" ht="21" customHeight="1">
      <c r="A6" s="9" t="s">
        <v>438</v>
      </c>
      <c r="B6" s="130"/>
      <c r="C6" s="46"/>
      <c r="D6" s="146"/>
      <c r="E6" s="146"/>
      <c r="F6" s="146"/>
      <c r="G6" s="146"/>
      <c r="H6" s="146"/>
      <c r="I6" s="25"/>
      <c r="J6" s="7"/>
      <c r="K6" s="7"/>
      <c r="L6" s="7"/>
      <c r="M6" s="7"/>
      <c r="N6" s="7"/>
      <c r="O6" s="7"/>
    </row>
    <row r="7" spans="1:15" ht="33.75" customHeight="1">
      <c r="A7" s="9" t="s">
        <v>12</v>
      </c>
      <c r="B7" s="161" t="s">
        <v>439</v>
      </c>
      <c r="C7" s="16" t="s">
        <v>99</v>
      </c>
      <c r="D7" s="17" t="s">
        <v>253</v>
      </c>
      <c r="E7" s="17" t="s">
        <v>254</v>
      </c>
      <c r="F7" s="18" t="s">
        <v>101</v>
      </c>
      <c r="G7" s="17" t="s">
        <v>440</v>
      </c>
      <c r="H7" s="17" t="s">
        <v>256</v>
      </c>
      <c r="I7" s="19" t="s">
        <v>58</v>
      </c>
      <c r="J7" s="7"/>
      <c r="K7" s="7"/>
      <c r="L7" s="7"/>
      <c r="M7" s="7"/>
      <c r="N7" s="7"/>
      <c r="O7" s="7"/>
    </row>
    <row r="8" spans="1:15" ht="32.25" customHeight="1">
      <c r="A8" s="85"/>
      <c r="B8" s="28" t="s">
        <v>171</v>
      </c>
      <c r="C8" s="29" t="s">
        <v>325</v>
      </c>
      <c r="D8" s="23">
        <v>5.9</v>
      </c>
      <c r="E8" s="23">
        <v>8.7</v>
      </c>
      <c r="F8" s="23">
        <v>18.4</v>
      </c>
      <c r="G8" s="23">
        <v>176</v>
      </c>
      <c r="H8" s="23">
        <v>0.08</v>
      </c>
      <c r="I8" s="25" t="s">
        <v>173</v>
      </c>
      <c r="J8" s="7"/>
      <c r="K8" s="7"/>
      <c r="L8" s="7"/>
      <c r="M8" s="7"/>
      <c r="N8" s="7"/>
      <c r="O8" s="7"/>
    </row>
    <row r="9" spans="1:15" s="27" customFormat="1" ht="37.5" customHeight="1">
      <c r="A9" s="110"/>
      <c r="B9" s="50" t="s">
        <v>103</v>
      </c>
      <c r="C9" s="29">
        <v>180</v>
      </c>
      <c r="D9" s="23">
        <v>2.15</v>
      </c>
      <c r="E9" s="23">
        <v>1.46</v>
      </c>
      <c r="F9" s="23">
        <v>15.5</v>
      </c>
      <c r="G9" s="23">
        <v>84</v>
      </c>
      <c r="H9" s="23">
        <v>0.28</v>
      </c>
      <c r="I9" s="25" t="s">
        <v>441</v>
      </c>
      <c r="J9" s="26"/>
      <c r="K9" s="26"/>
      <c r="L9" s="26"/>
      <c r="M9" s="26"/>
      <c r="N9" s="26"/>
      <c r="O9" s="26"/>
    </row>
    <row r="10" spans="1:15" ht="21" customHeight="1">
      <c r="A10" s="30"/>
      <c r="B10" s="120"/>
      <c r="C10" s="9" t="s">
        <v>442</v>
      </c>
      <c r="D10" s="135">
        <v>9.75</v>
      </c>
      <c r="E10" s="135">
        <v>10.19</v>
      </c>
      <c r="F10" s="135">
        <v>38.3</v>
      </c>
      <c r="G10" s="135">
        <v>365</v>
      </c>
      <c r="H10" s="135">
        <v>0.58</v>
      </c>
      <c r="I10" s="128"/>
      <c r="J10" s="7"/>
      <c r="K10" s="35">
        <f>G10*100/1472</f>
        <v>24.796195652173914</v>
      </c>
      <c r="L10" s="7"/>
      <c r="M10" s="7"/>
      <c r="N10" s="7"/>
      <c r="O10" s="7"/>
    </row>
    <row r="11" spans="1:15" ht="53.25" customHeight="1">
      <c r="A11" s="9" t="s">
        <v>33</v>
      </c>
      <c r="B11" s="109" t="s">
        <v>225</v>
      </c>
      <c r="C11" s="46" t="s">
        <v>116</v>
      </c>
      <c r="D11" s="17" t="s">
        <v>117</v>
      </c>
      <c r="E11" s="18" t="s">
        <v>117</v>
      </c>
      <c r="F11" s="17" t="s">
        <v>297</v>
      </c>
      <c r="G11" s="17" t="s">
        <v>298</v>
      </c>
      <c r="H11" s="17" t="s">
        <v>376</v>
      </c>
      <c r="I11" s="19" t="s">
        <v>443</v>
      </c>
      <c r="J11" s="7"/>
      <c r="K11" s="7"/>
      <c r="L11" s="7"/>
      <c r="M11" s="7"/>
      <c r="N11" s="7"/>
      <c r="O11" s="7"/>
    </row>
    <row r="12" spans="1:15" ht="19.5" customHeight="1">
      <c r="A12" s="30"/>
      <c r="B12" s="120"/>
      <c r="C12" s="9" t="s">
        <v>116</v>
      </c>
      <c r="D12" s="135">
        <v>0.48</v>
      </c>
      <c r="E12" s="135">
        <v>0.48</v>
      </c>
      <c r="F12" s="135">
        <v>11.76</v>
      </c>
      <c r="G12" s="135">
        <v>79.2</v>
      </c>
      <c r="H12" s="135">
        <v>12</v>
      </c>
      <c r="I12" s="128"/>
      <c r="J12" s="7"/>
      <c r="K12" s="35">
        <f>G12*100/1472</f>
        <v>5.380434782608695</v>
      </c>
      <c r="L12" s="7"/>
      <c r="M12" s="7"/>
      <c r="N12" s="7"/>
      <c r="O12" s="7"/>
    </row>
    <row r="13" spans="1:15" ht="35.25" customHeight="1">
      <c r="A13" s="88" t="s">
        <v>42</v>
      </c>
      <c r="B13" s="28" t="s">
        <v>138</v>
      </c>
      <c r="C13" s="29" t="s">
        <v>60</v>
      </c>
      <c r="D13" s="17" t="s">
        <v>139</v>
      </c>
      <c r="E13" s="17" t="s">
        <v>140</v>
      </c>
      <c r="F13" s="17" t="s">
        <v>141</v>
      </c>
      <c r="G13" s="17" t="s">
        <v>142</v>
      </c>
      <c r="H13" s="17" t="s">
        <v>143</v>
      </c>
      <c r="I13" s="25" t="s">
        <v>144</v>
      </c>
      <c r="J13" s="7"/>
      <c r="K13" s="7"/>
      <c r="L13" s="7"/>
      <c r="M13" s="7"/>
      <c r="N13" s="7"/>
      <c r="O13" s="7"/>
    </row>
    <row r="14" spans="1:104" s="45" customFormat="1" ht="50.25" customHeight="1">
      <c r="A14" s="118"/>
      <c r="B14" s="82" t="s">
        <v>444</v>
      </c>
      <c r="C14" s="118" t="s">
        <v>44</v>
      </c>
      <c r="D14" s="48">
        <v>4.09</v>
      </c>
      <c r="E14" s="48">
        <v>4.51</v>
      </c>
      <c r="F14" s="48">
        <v>11.98</v>
      </c>
      <c r="G14" s="48">
        <v>105</v>
      </c>
      <c r="H14" s="48">
        <v>8.43</v>
      </c>
      <c r="I14" s="25" t="s">
        <v>445</v>
      </c>
      <c r="J14" s="43"/>
      <c r="K14" s="43"/>
      <c r="L14" s="43"/>
      <c r="M14" s="43"/>
      <c r="N14" s="43"/>
      <c r="O14" s="43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</row>
    <row r="15" spans="1:15" ht="36" customHeight="1">
      <c r="A15" s="16"/>
      <c r="B15" s="28" t="s">
        <v>242</v>
      </c>
      <c r="C15" s="94">
        <v>200</v>
      </c>
      <c r="D15" s="23">
        <v>9.3</v>
      </c>
      <c r="E15" s="23">
        <v>7</v>
      </c>
      <c r="F15" s="23">
        <v>21.3</v>
      </c>
      <c r="G15" s="23">
        <v>178</v>
      </c>
      <c r="H15" s="23"/>
      <c r="I15" s="25" t="s">
        <v>446</v>
      </c>
      <c r="J15" s="7"/>
      <c r="K15" s="7"/>
      <c r="L15" s="7"/>
      <c r="M15" s="7"/>
      <c r="N15" s="7"/>
      <c r="O15" s="7"/>
    </row>
    <row r="16" spans="1:15" ht="36" customHeight="1">
      <c r="A16" s="16"/>
      <c r="B16" s="156" t="s">
        <v>257</v>
      </c>
      <c r="C16" s="67" t="s">
        <v>174</v>
      </c>
      <c r="D16" s="69">
        <v>0.04</v>
      </c>
      <c r="E16" s="69">
        <v>0.01</v>
      </c>
      <c r="F16" s="69">
        <v>6.99</v>
      </c>
      <c r="G16" s="69">
        <v>28</v>
      </c>
      <c r="H16" s="69">
        <v>0.02</v>
      </c>
      <c r="I16" s="42" t="s">
        <v>447</v>
      </c>
      <c r="J16" s="7"/>
      <c r="K16" s="7"/>
      <c r="L16" s="7"/>
      <c r="M16" s="7"/>
      <c r="N16" s="7"/>
      <c r="O16" s="7"/>
    </row>
    <row r="17" spans="1:15" ht="36" customHeight="1">
      <c r="A17" s="16"/>
      <c r="B17" s="133" t="s">
        <v>69</v>
      </c>
      <c r="C17" s="67">
        <v>37.5</v>
      </c>
      <c r="D17" s="69">
        <v>2.5</v>
      </c>
      <c r="E17" s="69">
        <v>0.37</v>
      </c>
      <c r="F17" s="69">
        <v>15.08</v>
      </c>
      <c r="G17" s="69">
        <v>71.3</v>
      </c>
      <c r="H17" s="69">
        <v>0</v>
      </c>
      <c r="I17" s="134"/>
      <c r="J17" s="7"/>
      <c r="K17" s="7"/>
      <c r="L17" s="7"/>
      <c r="M17" s="7"/>
      <c r="N17" s="7"/>
      <c r="O17" s="7"/>
    </row>
    <row r="18" spans="1:15" ht="21" customHeight="1">
      <c r="A18" s="30"/>
      <c r="B18" s="120"/>
      <c r="C18" s="9" t="s">
        <v>448</v>
      </c>
      <c r="D18" s="158">
        <v>17.55</v>
      </c>
      <c r="E18" s="158">
        <v>15.95</v>
      </c>
      <c r="F18" s="158">
        <v>63.97</v>
      </c>
      <c r="G18" s="158">
        <v>461.82</v>
      </c>
      <c r="H18" s="158">
        <v>13.11</v>
      </c>
      <c r="I18" s="121"/>
      <c r="J18" s="7"/>
      <c r="K18" s="35">
        <f>G18*100/1472</f>
        <v>31.373641304347824</v>
      </c>
      <c r="L18" s="7"/>
      <c r="M18" s="7"/>
      <c r="N18" s="7"/>
      <c r="O18" s="7"/>
    </row>
    <row r="19" spans="1:15" ht="35.25" customHeight="1">
      <c r="A19" s="5" t="s">
        <v>76</v>
      </c>
      <c r="B19" s="160" t="s">
        <v>449</v>
      </c>
      <c r="C19" s="155" t="s">
        <v>450</v>
      </c>
      <c r="D19" s="17" t="s">
        <v>451</v>
      </c>
      <c r="E19" s="17" t="s">
        <v>452</v>
      </c>
      <c r="F19" s="17" t="s">
        <v>453</v>
      </c>
      <c r="G19" s="17" t="s">
        <v>454</v>
      </c>
      <c r="H19" s="17" t="s">
        <v>455</v>
      </c>
      <c r="I19" s="19" t="s">
        <v>456</v>
      </c>
      <c r="J19" s="7"/>
      <c r="K19" s="7"/>
      <c r="L19" s="7"/>
      <c r="M19" s="7"/>
      <c r="N19" s="7"/>
      <c r="O19" s="7"/>
    </row>
    <row r="20" spans="1:15" ht="35.25" customHeight="1">
      <c r="A20" s="37"/>
      <c r="B20" s="37" t="s">
        <v>204</v>
      </c>
      <c r="C20" s="38">
        <v>180</v>
      </c>
      <c r="D20" s="17" t="s">
        <v>205</v>
      </c>
      <c r="E20" s="17" t="s">
        <v>206</v>
      </c>
      <c r="F20" s="17" t="s">
        <v>207</v>
      </c>
      <c r="G20" s="17" t="s">
        <v>208</v>
      </c>
      <c r="H20" s="17" t="s">
        <v>209</v>
      </c>
      <c r="I20" s="25" t="s">
        <v>457</v>
      </c>
      <c r="J20" s="7"/>
      <c r="K20" s="7"/>
      <c r="L20" s="7"/>
      <c r="M20" s="7"/>
      <c r="N20" s="7"/>
      <c r="O20" s="7"/>
    </row>
    <row r="21" spans="1:15" ht="20.25" customHeight="1">
      <c r="A21" s="97"/>
      <c r="B21" s="54"/>
      <c r="C21" s="5" t="s">
        <v>458</v>
      </c>
      <c r="D21" s="162">
        <v>11.21</v>
      </c>
      <c r="E21" s="162">
        <v>10.35</v>
      </c>
      <c r="F21" s="162">
        <v>52.88</v>
      </c>
      <c r="G21" s="162">
        <v>321.3</v>
      </c>
      <c r="H21" s="162">
        <v>3.08</v>
      </c>
      <c r="I21" s="99"/>
      <c r="J21" s="7"/>
      <c r="K21" s="35">
        <f>G21*100/1472</f>
        <v>21.827445652173914</v>
      </c>
      <c r="L21" s="7"/>
      <c r="M21" s="7"/>
      <c r="N21" s="7"/>
      <c r="O21" s="7"/>
    </row>
    <row r="22" spans="1:15" ht="15.75">
      <c r="A22" s="100"/>
      <c r="B22" s="252"/>
      <c r="C22" s="252"/>
      <c r="D22" s="252"/>
      <c r="E22" s="252"/>
      <c r="F22" s="252"/>
      <c r="G22" s="252"/>
      <c r="H22" s="252"/>
      <c r="I22" s="252"/>
      <c r="J22" s="7"/>
      <c r="K22" s="7"/>
      <c r="L22" s="7"/>
      <c r="M22" s="7"/>
      <c r="N22" s="7"/>
      <c r="O22" s="7"/>
    </row>
    <row r="23" spans="1:15" s="81" customFormat="1" ht="20.25" customHeight="1">
      <c r="A23" s="58" t="s">
        <v>93</v>
      </c>
      <c r="B23" s="163"/>
      <c r="C23" s="158">
        <f>C10+C12+C18+C21</f>
        <v>1421.1</v>
      </c>
      <c r="D23" s="164">
        <f>D10+D12+D18+D21</f>
        <v>38.99</v>
      </c>
      <c r="E23" s="164">
        <f>E10+E12+E18+E21</f>
        <v>36.97</v>
      </c>
      <c r="F23" s="164">
        <f>F10+F12+F18+F21</f>
        <v>166.91</v>
      </c>
      <c r="G23" s="164">
        <v>1227.3</v>
      </c>
      <c r="H23" s="164">
        <v>28.77</v>
      </c>
      <c r="I23" s="165"/>
      <c r="J23" s="66"/>
      <c r="K23" s="35">
        <f>G23*100/1472</f>
        <v>83.37635869565217</v>
      </c>
      <c r="L23" s="66"/>
      <c r="M23" s="66"/>
      <c r="N23" s="66"/>
      <c r="O23" s="66"/>
    </row>
    <row r="24" spans="1:15" s="169" customFormat="1" ht="18.75">
      <c r="A24" s="63"/>
      <c r="B24" s="63"/>
      <c r="C24" s="64"/>
      <c r="D24" s="64"/>
      <c r="E24" s="64"/>
      <c r="F24" s="64"/>
      <c r="G24" s="166"/>
      <c r="H24" s="64"/>
      <c r="I24" s="64"/>
      <c r="J24" s="167"/>
      <c r="K24" s="168"/>
      <c r="L24" s="168"/>
      <c r="M24" s="168"/>
      <c r="N24" s="168"/>
      <c r="O24" s="168"/>
    </row>
    <row r="25" spans="1:15" s="169" customFormat="1" ht="18.75">
      <c r="A25" s="63"/>
      <c r="B25" s="63"/>
      <c r="C25" s="64"/>
      <c r="D25" s="64"/>
      <c r="E25" s="64"/>
      <c r="F25" s="64"/>
      <c r="G25" s="166"/>
      <c r="H25" s="64"/>
      <c r="I25" s="64"/>
      <c r="J25" s="167"/>
      <c r="K25" s="168"/>
      <c r="L25" s="168"/>
      <c r="M25" s="168"/>
      <c r="N25" s="168"/>
      <c r="O25" s="168"/>
    </row>
    <row r="26" spans="1:15" s="169" customFormat="1" ht="19.5">
      <c r="A26" s="170"/>
      <c r="B26" s="170"/>
      <c r="C26" s="170"/>
      <c r="D26" s="170"/>
      <c r="E26" s="170"/>
      <c r="F26" s="170"/>
      <c r="G26" s="166"/>
      <c r="H26" s="170"/>
      <c r="I26" s="170"/>
      <c r="J26" s="167"/>
      <c r="K26" s="168"/>
      <c r="L26" s="168"/>
      <c r="M26" s="168"/>
      <c r="N26" s="168"/>
      <c r="O26" s="168"/>
    </row>
    <row r="27" spans="2:15" ht="18.75">
      <c r="B27" s="1"/>
      <c r="C27" s="166"/>
      <c r="D27" s="166"/>
      <c r="E27" s="166"/>
      <c r="F27" s="166"/>
      <c r="G27" s="1" t="s">
        <v>459</v>
      </c>
      <c r="H27" s="166"/>
      <c r="I27" s="166"/>
      <c r="J27" s="141"/>
      <c r="K27" s="142"/>
      <c r="L27" s="142"/>
      <c r="M27" s="142"/>
      <c r="N27" s="142"/>
      <c r="O27" s="142"/>
    </row>
  </sheetData>
  <sheetProtection selectLockedCells="1" selectUnlockedCells="1"/>
  <mergeCells count="13">
    <mergeCell ref="E4:E5"/>
    <mergeCell ref="F4:F5"/>
    <mergeCell ref="B22:I22"/>
    <mergeCell ref="A1:I1"/>
    <mergeCell ref="A2:I2"/>
    <mergeCell ref="A3:A5"/>
    <mergeCell ref="B3:B5"/>
    <mergeCell ref="C3:C5"/>
    <mergeCell ref="D3:F3"/>
    <mergeCell ref="G3:G5"/>
    <mergeCell ref="H3:H5"/>
    <mergeCell ref="I3:I5"/>
    <mergeCell ref="D4:D5"/>
  </mergeCells>
  <printOptions/>
  <pageMargins left="1.679861111111111" right="0.5118055555555555" top="0.7479166666666667" bottom="0.7479166666666667" header="0.5118055555555555" footer="0.5118055555555555"/>
  <pageSetup horizontalDpi="300" verticalDpi="300" orientation="landscape" paperSize="9" scale="6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Y24"/>
  <sheetViews>
    <sheetView zoomScale="80" zoomScaleNormal="80" zoomScalePageLayoutView="0" workbookViewId="0" topLeftCell="A1">
      <selection activeCell="B20" sqref="B20"/>
    </sheetView>
  </sheetViews>
  <sheetFormatPr defaultColWidth="9.140625" defaultRowHeight="15"/>
  <cols>
    <col min="1" max="1" width="14.00390625" style="1" customWidth="1"/>
    <col min="2" max="2" width="35.00390625" style="1" customWidth="1"/>
    <col min="3" max="3" width="11.8515625" style="2" customWidth="1"/>
    <col min="4" max="4" width="12.421875" style="2" customWidth="1"/>
    <col min="5" max="5" width="13.00390625" style="2" customWidth="1"/>
    <col min="6" max="6" width="12.57421875" style="2" customWidth="1"/>
    <col min="7" max="7" width="11.00390625" style="2" customWidth="1"/>
    <col min="8" max="8" width="11.8515625" style="2" customWidth="1"/>
    <col min="9" max="9" width="50.00390625" style="2" customWidth="1"/>
    <col min="10" max="10" width="11.140625" style="4" customWidth="1"/>
    <col min="11" max="16384" width="9.140625" style="4" customWidth="1"/>
  </cols>
  <sheetData>
    <row r="1" spans="1:15" ht="0.75" customHeight="1">
      <c r="A1" s="4"/>
      <c r="B1" s="246"/>
      <c r="C1" s="246"/>
      <c r="D1" s="246"/>
      <c r="E1" s="246"/>
      <c r="F1" s="246"/>
      <c r="G1" s="246"/>
      <c r="H1" s="246"/>
      <c r="I1" s="246"/>
      <c r="J1" s="101"/>
      <c r="K1" s="101"/>
      <c r="L1" s="102"/>
      <c r="M1" s="102"/>
      <c r="N1" s="102"/>
      <c r="O1" s="102"/>
    </row>
    <row r="2" spans="1:9" s="7" customFormat="1" ht="19.5" customHeight="1">
      <c r="A2" s="171"/>
      <c r="B2" s="253" t="s">
        <v>460</v>
      </c>
      <c r="C2" s="253"/>
      <c r="D2" s="253"/>
      <c r="E2" s="253"/>
      <c r="F2" s="253"/>
      <c r="G2" s="253"/>
      <c r="H2" s="253"/>
      <c r="I2" s="253"/>
    </row>
    <row r="3" spans="1:9" s="7" customFormat="1" ht="18.75" customHeight="1">
      <c r="A3" s="241" t="s">
        <v>1</v>
      </c>
      <c r="B3" s="241" t="s">
        <v>2</v>
      </c>
      <c r="C3" s="241" t="s">
        <v>3</v>
      </c>
      <c r="D3" s="254" t="s">
        <v>4</v>
      </c>
      <c r="E3" s="254"/>
      <c r="F3" s="254"/>
      <c r="G3" s="241" t="s">
        <v>5</v>
      </c>
      <c r="H3" s="241" t="s">
        <v>6</v>
      </c>
      <c r="I3" s="241" t="s">
        <v>7</v>
      </c>
    </row>
    <row r="4" spans="1:9" s="7" customFormat="1" ht="15" customHeight="1">
      <c r="A4" s="241"/>
      <c r="B4" s="241"/>
      <c r="C4" s="241"/>
      <c r="D4" s="241" t="s">
        <v>8</v>
      </c>
      <c r="E4" s="241" t="s">
        <v>9</v>
      </c>
      <c r="F4" s="241" t="s">
        <v>10</v>
      </c>
      <c r="G4" s="241"/>
      <c r="H4" s="241"/>
      <c r="I4" s="241"/>
    </row>
    <row r="5" spans="1:9" s="7" customFormat="1" ht="29.25" customHeight="1">
      <c r="A5" s="241"/>
      <c r="B5" s="241"/>
      <c r="C5" s="241"/>
      <c r="D5" s="241"/>
      <c r="E5" s="241"/>
      <c r="F5" s="241"/>
      <c r="G5" s="241"/>
      <c r="H5" s="241"/>
      <c r="I5" s="241"/>
    </row>
    <row r="6" spans="1:9" s="7" customFormat="1" ht="21.75" customHeight="1">
      <c r="A6" s="9" t="s">
        <v>461</v>
      </c>
      <c r="B6" s="255"/>
      <c r="C6" s="255"/>
      <c r="D6" s="255"/>
      <c r="E6" s="255"/>
      <c r="F6" s="255"/>
      <c r="G6" s="255"/>
      <c r="H6" s="255"/>
      <c r="I6" s="255"/>
    </row>
    <row r="7" spans="1:9" s="7" customFormat="1" ht="35.25" customHeight="1">
      <c r="A7" s="53" t="s">
        <v>12</v>
      </c>
      <c r="B7" s="15" t="s">
        <v>462</v>
      </c>
      <c r="C7" s="16" t="s">
        <v>463</v>
      </c>
      <c r="D7" s="17" t="s">
        <v>464</v>
      </c>
      <c r="E7" s="17" t="s">
        <v>465</v>
      </c>
      <c r="F7" s="18" t="s">
        <v>466</v>
      </c>
      <c r="G7" s="17" t="s">
        <v>467</v>
      </c>
      <c r="H7" s="17" t="s">
        <v>468</v>
      </c>
      <c r="I7" s="19" t="s">
        <v>469</v>
      </c>
    </row>
    <row r="8" spans="1:14" ht="35.25" customHeight="1">
      <c r="A8" s="38"/>
      <c r="B8" s="21" t="s">
        <v>85</v>
      </c>
      <c r="C8" s="22" t="s">
        <v>174</v>
      </c>
      <c r="D8" s="23">
        <v>0.04</v>
      </c>
      <c r="E8" s="24">
        <v>0.01</v>
      </c>
      <c r="F8" s="23">
        <v>6.99</v>
      </c>
      <c r="G8" s="24">
        <v>28</v>
      </c>
      <c r="H8" s="23">
        <v>0.02</v>
      </c>
      <c r="I8" s="25" t="s">
        <v>258</v>
      </c>
      <c r="J8" s="7"/>
      <c r="K8" s="7"/>
      <c r="L8" s="7"/>
      <c r="M8" s="7"/>
      <c r="N8" s="7"/>
    </row>
    <row r="9" spans="1:15" ht="33" customHeight="1">
      <c r="A9" s="85"/>
      <c r="B9" s="28" t="s">
        <v>292</v>
      </c>
      <c r="C9" s="29" t="s">
        <v>107</v>
      </c>
      <c r="D9" s="17" t="s">
        <v>237</v>
      </c>
      <c r="E9" s="17" t="s">
        <v>470</v>
      </c>
      <c r="F9" s="17" t="s">
        <v>471</v>
      </c>
      <c r="G9" s="17" t="s">
        <v>472</v>
      </c>
      <c r="H9" s="17" t="s">
        <v>57</v>
      </c>
      <c r="I9" s="25" t="s">
        <v>108</v>
      </c>
      <c r="J9" s="7"/>
      <c r="K9" s="7"/>
      <c r="L9" s="7"/>
      <c r="M9" s="7"/>
      <c r="N9" s="7"/>
      <c r="O9" s="7"/>
    </row>
    <row r="10" spans="1:10" s="7" customFormat="1" ht="18" customHeight="1">
      <c r="A10" s="30"/>
      <c r="B10" s="120"/>
      <c r="C10" s="32" t="s">
        <v>473</v>
      </c>
      <c r="D10" s="33">
        <f>D7+D8+D9</f>
        <v>8.540000000000001</v>
      </c>
      <c r="E10" s="33">
        <f>E7+E8+E9</f>
        <v>14.71</v>
      </c>
      <c r="F10" s="33">
        <f>F7+F8+F9</f>
        <v>47.29</v>
      </c>
      <c r="G10" s="33">
        <f>G7+G8+G9</f>
        <v>371.1</v>
      </c>
      <c r="H10" s="33">
        <f>H7+H8+H9</f>
        <v>1.77</v>
      </c>
      <c r="I10" s="128"/>
      <c r="J10" s="35">
        <f>G10*100/1472</f>
        <v>25.210597826086957</v>
      </c>
    </row>
    <row r="11" spans="1:15" ht="34.5" customHeight="1">
      <c r="A11" s="172" t="s">
        <v>33</v>
      </c>
      <c r="B11" s="37" t="s">
        <v>474</v>
      </c>
      <c r="C11" s="38">
        <v>180</v>
      </c>
      <c r="D11" s="17" t="s">
        <v>36</v>
      </c>
      <c r="E11" s="17" t="s">
        <v>57</v>
      </c>
      <c r="F11" s="17" t="s">
        <v>177</v>
      </c>
      <c r="G11" s="17" t="s">
        <v>39</v>
      </c>
      <c r="H11" s="17" t="s">
        <v>40</v>
      </c>
      <c r="I11" s="25" t="s">
        <v>475</v>
      </c>
      <c r="J11" s="151"/>
      <c r="K11" s="7"/>
      <c r="L11" s="7"/>
      <c r="M11" s="7"/>
      <c r="N11" s="7"/>
      <c r="O11" s="7"/>
    </row>
    <row r="12" spans="1:10" s="7" customFormat="1" ht="20.25" customHeight="1">
      <c r="A12" s="30"/>
      <c r="B12" s="120"/>
      <c r="C12" s="9" t="s">
        <v>35</v>
      </c>
      <c r="D12" s="135" t="str">
        <f>D11</f>
        <v>0,90</v>
      </c>
      <c r="E12" s="135" t="str">
        <f>E11</f>
        <v>0</v>
      </c>
      <c r="F12" s="135" t="str">
        <f>F11</f>
        <v>18,18</v>
      </c>
      <c r="G12" s="135" t="str">
        <f>G11</f>
        <v>76</v>
      </c>
      <c r="H12" s="135" t="str">
        <f>H11</f>
        <v>3,6</v>
      </c>
      <c r="I12" s="128"/>
      <c r="J12" s="35">
        <f>G12*100/1472</f>
        <v>5.163043478260869</v>
      </c>
    </row>
    <row r="13" spans="1:9" s="7" customFormat="1" ht="34.5" customHeight="1">
      <c r="A13" s="88" t="s">
        <v>42</v>
      </c>
      <c r="B13" s="130" t="s">
        <v>378</v>
      </c>
      <c r="C13" s="46" t="s">
        <v>236</v>
      </c>
      <c r="D13" s="74" t="s">
        <v>237</v>
      </c>
      <c r="E13" s="74" t="s">
        <v>238</v>
      </c>
      <c r="F13" s="74" t="s">
        <v>239</v>
      </c>
      <c r="G13" s="74" t="s">
        <v>263</v>
      </c>
      <c r="H13" s="74" t="s">
        <v>476</v>
      </c>
      <c r="I13" s="14" t="s">
        <v>264</v>
      </c>
    </row>
    <row r="14" spans="1:103" s="132" customFormat="1" ht="47.25" customHeight="1">
      <c r="A14" s="118"/>
      <c r="B14" s="122" t="s">
        <v>477</v>
      </c>
      <c r="C14" s="118" t="s">
        <v>303</v>
      </c>
      <c r="D14" s="47" t="s">
        <v>380</v>
      </c>
      <c r="E14" s="47" t="s">
        <v>230</v>
      </c>
      <c r="F14" s="47" t="s">
        <v>478</v>
      </c>
      <c r="G14" s="47" t="s">
        <v>232</v>
      </c>
      <c r="H14" s="116" t="s">
        <v>479</v>
      </c>
      <c r="I14" s="25" t="s">
        <v>480</v>
      </c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</row>
    <row r="15" spans="1:9" s="7" customFormat="1" ht="35.25" customHeight="1">
      <c r="A15" s="46"/>
      <c r="B15" s="173" t="s">
        <v>481</v>
      </c>
      <c r="C15" s="46" t="s">
        <v>52</v>
      </c>
      <c r="D15" s="74" t="s">
        <v>53</v>
      </c>
      <c r="E15" s="74" t="s">
        <v>54</v>
      </c>
      <c r="F15" s="74" t="s">
        <v>55</v>
      </c>
      <c r="G15" s="74" t="s">
        <v>56</v>
      </c>
      <c r="H15" s="74" t="s">
        <v>57</v>
      </c>
      <c r="I15" s="25" t="s">
        <v>482</v>
      </c>
    </row>
    <row r="16" spans="1:103" s="175" customFormat="1" ht="33.75" customHeight="1">
      <c r="A16" s="174"/>
      <c r="B16" s="28" t="s">
        <v>145</v>
      </c>
      <c r="C16" s="29" t="s">
        <v>35</v>
      </c>
      <c r="D16" s="17" t="s">
        <v>483</v>
      </c>
      <c r="E16" s="17" t="s">
        <v>57</v>
      </c>
      <c r="F16" s="17" t="s">
        <v>276</v>
      </c>
      <c r="G16" s="17" t="s">
        <v>277</v>
      </c>
      <c r="H16" s="17" t="s">
        <v>22</v>
      </c>
      <c r="I16" s="25" t="s">
        <v>279</v>
      </c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</row>
    <row r="17" spans="1:9" s="7" customFormat="1" ht="33.75" customHeight="1">
      <c r="A17" s="40"/>
      <c r="B17" s="28" t="s">
        <v>69</v>
      </c>
      <c r="C17" s="157" t="s">
        <v>70</v>
      </c>
      <c r="D17" s="68" t="s">
        <v>71</v>
      </c>
      <c r="E17" s="68" t="s">
        <v>72</v>
      </c>
      <c r="F17" s="68" t="s">
        <v>73</v>
      </c>
      <c r="G17" s="68" t="s">
        <v>74</v>
      </c>
      <c r="H17" s="68" t="s">
        <v>57</v>
      </c>
      <c r="I17" s="159"/>
    </row>
    <row r="18" spans="1:9" s="7" customFormat="1" ht="20.25" customHeight="1">
      <c r="A18" s="16"/>
      <c r="B18" s="28"/>
      <c r="C18" s="29"/>
      <c r="D18" s="17"/>
      <c r="E18" s="17"/>
      <c r="F18" s="17"/>
      <c r="G18" s="17"/>
      <c r="H18" s="17"/>
      <c r="I18" s="28"/>
    </row>
    <row r="19" spans="1:10" s="7" customFormat="1" ht="22.5" customHeight="1">
      <c r="A19" s="30"/>
      <c r="B19" s="120"/>
      <c r="C19" s="9" t="s">
        <v>148</v>
      </c>
      <c r="D19" s="158">
        <v>12.13</v>
      </c>
      <c r="E19" s="158">
        <v>8.61</v>
      </c>
      <c r="F19" s="158">
        <v>53.02</v>
      </c>
      <c r="G19" s="158">
        <v>375.12</v>
      </c>
      <c r="H19" s="158" t="e">
        <f>H13+H14+H15+H16+#REF!+H18</f>
        <v>#VALUE!</v>
      </c>
      <c r="I19" s="121"/>
      <c r="J19" s="35">
        <f>G19*100/1472</f>
        <v>25.483695652173914</v>
      </c>
    </row>
    <row r="20" spans="1:9" s="7" customFormat="1" ht="47.25" customHeight="1">
      <c r="A20" s="5" t="s">
        <v>76</v>
      </c>
      <c r="B20" s="37" t="s">
        <v>77</v>
      </c>
      <c r="C20" s="29" t="s">
        <v>78</v>
      </c>
      <c r="D20" s="17" t="s">
        <v>79</v>
      </c>
      <c r="E20" s="17" t="s">
        <v>315</v>
      </c>
      <c r="F20" s="17" t="s">
        <v>316</v>
      </c>
      <c r="G20" s="17" t="s">
        <v>317</v>
      </c>
      <c r="H20" s="17" t="s">
        <v>83</v>
      </c>
      <c r="I20" s="19" t="s">
        <v>84</v>
      </c>
    </row>
    <row r="21" spans="1:15" ht="49.5" customHeight="1">
      <c r="A21" s="137"/>
      <c r="B21" s="160" t="s">
        <v>437</v>
      </c>
      <c r="C21" s="29" t="s">
        <v>159</v>
      </c>
      <c r="D21" s="17" t="s">
        <v>484</v>
      </c>
      <c r="E21" s="18" t="s">
        <v>485</v>
      </c>
      <c r="F21" s="17" t="s">
        <v>121</v>
      </c>
      <c r="G21" s="17" t="s">
        <v>486</v>
      </c>
      <c r="H21" s="17" t="s">
        <v>61</v>
      </c>
      <c r="I21" s="19" t="s">
        <v>487</v>
      </c>
      <c r="J21" s="7"/>
      <c r="K21" s="7"/>
      <c r="L21" s="7"/>
      <c r="M21" s="7"/>
      <c r="N21" s="7"/>
      <c r="O21" s="7"/>
    </row>
    <row r="22" spans="1:10" s="7" customFormat="1" ht="15.75">
      <c r="A22" s="97"/>
      <c r="B22" s="152"/>
      <c r="C22" s="5" t="s">
        <v>303</v>
      </c>
      <c r="D22" s="98">
        <f>D20+D21</f>
        <v>19.18</v>
      </c>
      <c r="E22" s="98">
        <f>E20+E21</f>
        <v>15.66</v>
      </c>
      <c r="F22" s="98">
        <f>F20+F21</f>
        <v>21.310000000000002</v>
      </c>
      <c r="G22" s="98">
        <v>363.8</v>
      </c>
      <c r="H22" s="98">
        <f>H20+H21</f>
        <v>1.29</v>
      </c>
      <c r="I22" s="99"/>
      <c r="J22" s="35">
        <f>G22*100/1472</f>
        <v>24.714673913043477</v>
      </c>
    </row>
    <row r="23" spans="1:9" s="7" customFormat="1" ht="15.75">
      <c r="A23" s="176"/>
      <c r="B23" s="256"/>
      <c r="C23" s="256"/>
      <c r="D23" s="256"/>
      <c r="E23" s="256"/>
      <c r="F23" s="256"/>
      <c r="G23" s="256"/>
      <c r="H23" s="256"/>
      <c r="I23" s="120"/>
    </row>
    <row r="24" spans="1:10" s="66" customFormat="1" ht="15.75">
      <c r="A24" s="58" t="s">
        <v>93</v>
      </c>
      <c r="B24" s="177"/>
      <c r="C24" s="158">
        <f aca="true" t="shared" si="0" ref="C24:H24">C10+C12+C19+C22</f>
        <v>1540.4</v>
      </c>
      <c r="D24" s="158">
        <f t="shared" si="0"/>
        <v>40.75</v>
      </c>
      <c r="E24" s="158">
        <f t="shared" si="0"/>
        <v>38.980000000000004</v>
      </c>
      <c r="F24" s="158">
        <f t="shared" si="0"/>
        <v>139.8</v>
      </c>
      <c r="G24" s="158">
        <f t="shared" si="0"/>
        <v>1186.02</v>
      </c>
      <c r="H24" s="158" t="e">
        <f t="shared" si="0"/>
        <v>#VALUE!</v>
      </c>
      <c r="I24" s="178"/>
      <c r="J24" s="35">
        <f>G24*100/1472</f>
        <v>80.57201086956522</v>
      </c>
    </row>
  </sheetData>
  <sheetProtection selectLockedCells="1" selectUnlockedCells="1"/>
  <mergeCells count="14">
    <mergeCell ref="E4:E5"/>
    <mergeCell ref="F4:F5"/>
    <mergeCell ref="B6:I6"/>
    <mergeCell ref="B23:H23"/>
    <mergeCell ref="B1:I1"/>
    <mergeCell ref="B2:I2"/>
    <mergeCell ref="A3:A5"/>
    <mergeCell ref="B3:B5"/>
    <mergeCell ref="C3:C5"/>
    <mergeCell ref="D3:F3"/>
    <mergeCell ref="G3:G5"/>
    <mergeCell ref="H3:H5"/>
    <mergeCell ref="I3:I5"/>
    <mergeCell ref="D4:D5"/>
  </mergeCells>
  <printOptions/>
  <pageMargins left="1.3402777777777777" right="0.5118055555555555" top="0.7479166666666667" bottom="0.7479166666666667" header="0.5118055555555555" footer="0.5118055555555555"/>
  <pageSetup horizontalDpi="300" verticalDpi="300" orientation="landscape" paperSize="9" scale="6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Z28"/>
  <sheetViews>
    <sheetView zoomScale="80" zoomScaleNormal="80" zoomScalePageLayoutView="0" workbookViewId="0" topLeftCell="B1">
      <selection activeCell="L19" sqref="L19"/>
    </sheetView>
  </sheetViews>
  <sheetFormatPr defaultColWidth="9.140625" defaultRowHeight="15"/>
  <cols>
    <col min="1" max="1" width="13.7109375" style="1" customWidth="1"/>
    <col min="2" max="2" width="34.57421875" style="2" customWidth="1"/>
    <col min="3" max="3" width="12.28125" style="2" customWidth="1"/>
    <col min="4" max="4" width="12.421875" style="2" customWidth="1"/>
    <col min="5" max="5" width="12.00390625" style="2" customWidth="1"/>
    <col min="6" max="6" width="13.00390625" style="2" customWidth="1"/>
    <col min="7" max="7" width="11.57421875" style="2" customWidth="1"/>
    <col min="8" max="8" width="11.00390625" style="2" customWidth="1"/>
    <col min="9" max="9" width="51.140625" style="4" customWidth="1"/>
    <col min="10" max="10" width="10.28125" style="4" customWidth="1"/>
    <col min="11" max="16384" width="9.140625" style="4" customWidth="1"/>
  </cols>
  <sheetData>
    <row r="1" spans="1:14" ht="6.75" customHeight="1">
      <c r="A1" s="257"/>
      <c r="B1" s="257"/>
      <c r="C1" s="257"/>
      <c r="D1" s="257"/>
      <c r="E1" s="257"/>
      <c r="F1" s="257"/>
      <c r="G1" s="257"/>
      <c r="H1" s="257"/>
      <c r="I1" s="101"/>
      <c r="J1" s="101"/>
      <c r="K1" s="102"/>
      <c r="L1" s="102"/>
      <c r="M1" s="102"/>
      <c r="N1" s="102"/>
    </row>
    <row r="2" spans="1:14" ht="15.75" customHeight="1">
      <c r="A2" s="258" t="s">
        <v>460</v>
      </c>
      <c r="B2" s="258"/>
      <c r="C2" s="258"/>
      <c r="D2" s="258"/>
      <c r="E2" s="258"/>
      <c r="F2" s="258"/>
      <c r="G2" s="258"/>
      <c r="H2" s="258"/>
      <c r="I2" s="179"/>
      <c r="J2" s="7"/>
      <c r="K2" s="7"/>
      <c r="L2" s="7"/>
      <c r="M2" s="7"/>
      <c r="N2" s="7"/>
    </row>
    <row r="3" spans="1:9" s="7" customFormat="1" ht="18.75" customHeight="1">
      <c r="A3" s="239" t="s">
        <v>1</v>
      </c>
      <c r="B3" s="239" t="s">
        <v>2</v>
      </c>
      <c r="C3" s="239" t="s">
        <v>3</v>
      </c>
      <c r="D3" s="240" t="s">
        <v>4</v>
      </c>
      <c r="E3" s="240"/>
      <c r="F3" s="240"/>
      <c r="G3" s="239" t="s">
        <v>5</v>
      </c>
      <c r="H3" s="239" t="s">
        <v>6</v>
      </c>
      <c r="I3" s="241" t="s">
        <v>7</v>
      </c>
    </row>
    <row r="4" spans="1:9" s="7" customFormat="1" ht="15" customHeight="1">
      <c r="A4" s="239"/>
      <c r="B4" s="239"/>
      <c r="C4" s="239"/>
      <c r="D4" s="239" t="s">
        <v>8</v>
      </c>
      <c r="E4" s="239" t="s">
        <v>9</v>
      </c>
      <c r="F4" s="239" t="s">
        <v>10</v>
      </c>
      <c r="G4" s="239"/>
      <c r="H4" s="239"/>
      <c r="I4" s="241"/>
    </row>
    <row r="5" spans="1:9" s="7" customFormat="1" ht="44.25" customHeight="1">
      <c r="A5" s="239"/>
      <c r="B5" s="239"/>
      <c r="C5" s="239"/>
      <c r="D5" s="239"/>
      <c r="E5" s="239"/>
      <c r="F5" s="239"/>
      <c r="G5" s="239"/>
      <c r="H5" s="239"/>
      <c r="I5" s="241"/>
    </row>
    <row r="6" spans="1:15" ht="21.75" customHeight="1">
      <c r="A6" s="9" t="s">
        <v>488</v>
      </c>
      <c r="B6" s="255"/>
      <c r="C6" s="255"/>
      <c r="D6" s="255"/>
      <c r="E6" s="255"/>
      <c r="F6" s="255"/>
      <c r="G6" s="255"/>
      <c r="H6" s="255"/>
      <c r="I6" s="255"/>
      <c r="J6" s="7"/>
      <c r="K6" s="7"/>
      <c r="L6" s="7"/>
      <c r="M6" s="7"/>
      <c r="N6" s="7"/>
      <c r="O6" s="7"/>
    </row>
    <row r="7" spans="1:14" ht="36" customHeight="1">
      <c r="A7" s="9" t="s">
        <v>12</v>
      </c>
      <c r="B7" s="109" t="s">
        <v>489</v>
      </c>
      <c r="C7" s="46" t="s">
        <v>99</v>
      </c>
      <c r="D7" s="74" t="s">
        <v>253</v>
      </c>
      <c r="E7" s="74" t="s">
        <v>254</v>
      </c>
      <c r="F7" s="74" t="s">
        <v>490</v>
      </c>
      <c r="G7" s="74" t="s">
        <v>440</v>
      </c>
      <c r="H7" s="74" t="s">
        <v>256</v>
      </c>
      <c r="I7" s="25" t="s">
        <v>58</v>
      </c>
      <c r="J7" s="7"/>
      <c r="K7" s="7"/>
      <c r="L7" s="7"/>
      <c r="M7" s="7"/>
      <c r="N7" s="7"/>
    </row>
    <row r="8" spans="1:9" s="26" customFormat="1" ht="30.75" customHeight="1">
      <c r="A8" s="70"/>
      <c r="B8" s="71" t="s">
        <v>24</v>
      </c>
      <c r="C8" s="16" t="s">
        <v>259</v>
      </c>
      <c r="D8" s="23">
        <v>2.1</v>
      </c>
      <c r="E8" s="24">
        <v>3.3</v>
      </c>
      <c r="F8" s="23">
        <v>23.4</v>
      </c>
      <c r="G8" s="24">
        <v>131.8</v>
      </c>
      <c r="H8" s="23">
        <v>0.08</v>
      </c>
      <c r="I8" s="25" t="s">
        <v>221</v>
      </c>
    </row>
    <row r="9" spans="1:9" s="26" customFormat="1" ht="30.75" customHeight="1">
      <c r="A9" s="70"/>
      <c r="B9" s="156" t="s">
        <v>491</v>
      </c>
      <c r="C9" s="180" t="s">
        <v>35</v>
      </c>
      <c r="D9" s="69">
        <v>2.85</v>
      </c>
      <c r="E9" s="181">
        <v>2.41</v>
      </c>
      <c r="F9" s="69">
        <v>14.36</v>
      </c>
      <c r="G9" s="181">
        <v>91</v>
      </c>
      <c r="H9" s="69">
        <v>1.17</v>
      </c>
      <c r="I9" s="25" t="s">
        <v>492</v>
      </c>
    </row>
    <row r="10" spans="1:15" ht="31.5" customHeight="1">
      <c r="A10" s="16"/>
      <c r="B10" s="156"/>
      <c r="C10" s="157"/>
      <c r="D10" s="68"/>
      <c r="E10" s="69"/>
      <c r="F10" s="69"/>
      <c r="G10" s="69"/>
      <c r="H10" s="69"/>
      <c r="I10" s="25"/>
      <c r="J10" s="7"/>
      <c r="K10" s="7"/>
      <c r="L10" s="7"/>
      <c r="M10" s="7"/>
      <c r="N10" s="7"/>
      <c r="O10" s="7"/>
    </row>
    <row r="11" spans="1:14" ht="21" customHeight="1">
      <c r="A11" s="30"/>
      <c r="B11" s="120"/>
      <c r="C11" s="9" t="s">
        <v>327</v>
      </c>
      <c r="D11" s="182">
        <v>6.65</v>
      </c>
      <c r="E11" s="182">
        <v>5.74</v>
      </c>
      <c r="F11" s="182" t="s">
        <v>493</v>
      </c>
      <c r="G11" s="182">
        <v>327.8</v>
      </c>
      <c r="H11" s="182">
        <v>1.47</v>
      </c>
      <c r="I11" s="128"/>
      <c r="J11" s="35">
        <f>G11*100/1472</f>
        <v>22.269021739130434</v>
      </c>
      <c r="K11" s="7"/>
      <c r="L11" s="7"/>
      <c r="M11" s="7"/>
      <c r="N11" s="7"/>
    </row>
    <row r="12" spans="1:15" ht="49.5" customHeight="1">
      <c r="A12" s="36" t="s">
        <v>33</v>
      </c>
      <c r="B12" s="50" t="s">
        <v>494</v>
      </c>
      <c r="C12" s="29" t="s">
        <v>116</v>
      </c>
      <c r="D12" s="23">
        <v>0.48</v>
      </c>
      <c r="E12" s="23">
        <v>0.36</v>
      </c>
      <c r="F12" s="23">
        <v>12.36</v>
      </c>
      <c r="G12" s="23">
        <v>55.2</v>
      </c>
      <c r="H12" s="23">
        <v>6</v>
      </c>
      <c r="I12" s="19" t="s">
        <v>495</v>
      </c>
      <c r="J12" s="7"/>
      <c r="K12" s="7"/>
      <c r="L12" s="7"/>
      <c r="M12" s="7"/>
      <c r="N12" s="7"/>
      <c r="O12" s="7"/>
    </row>
    <row r="13" spans="1:104" s="45" customFormat="1" ht="19.5" customHeight="1">
      <c r="A13" s="11"/>
      <c r="B13" s="28"/>
      <c r="D13" s="17"/>
      <c r="E13" s="17"/>
      <c r="F13" s="17"/>
      <c r="G13" s="17"/>
      <c r="H13" s="17"/>
      <c r="I13" s="25"/>
      <c r="J13" s="43"/>
      <c r="K13" s="43"/>
      <c r="L13" s="43"/>
      <c r="M13" s="43"/>
      <c r="N13" s="43"/>
      <c r="O13" s="43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</row>
    <row r="14" spans="1:14" ht="20.25" customHeight="1">
      <c r="A14" s="30"/>
      <c r="B14" s="120"/>
      <c r="C14" s="9" t="s">
        <v>116</v>
      </c>
      <c r="D14" s="135">
        <f>D12+D13</f>
        <v>0.48</v>
      </c>
      <c r="E14" s="135">
        <f>E12+E13</f>
        <v>0.36</v>
      </c>
      <c r="F14" s="135">
        <f>F12+F13</f>
        <v>12.36</v>
      </c>
      <c r="G14" s="135">
        <f>G12+G13</f>
        <v>55.2</v>
      </c>
      <c r="H14" s="135">
        <f>H12+H13</f>
        <v>6</v>
      </c>
      <c r="I14" s="128"/>
      <c r="J14" s="35">
        <f>G14*100/1472</f>
        <v>3.75</v>
      </c>
      <c r="K14" s="7"/>
      <c r="L14" s="7"/>
      <c r="M14" s="7"/>
      <c r="N14" s="7"/>
    </row>
    <row r="15" spans="1:14" ht="35.25" customHeight="1">
      <c r="A15" s="88" t="s">
        <v>42</v>
      </c>
      <c r="B15" s="28"/>
      <c r="C15" s="29"/>
      <c r="D15" s="23"/>
      <c r="E15" s="23"/>
      <c r="F15" s="155"/>
      <c r="G15" s="23"/>
      <c r="H15" s="23"/>
      <c r="I15" s="25"/>
      <c r="J15" s="7"/>
      <c r="K15" s="7"/>
      <c r="L15" s="7"/>
      <c r="M15" s="7"/>
      <c r="N15" s="7"/>
    </row>
    <row r="16" spans="1:9" s="7" customFormat="1" ht="49.5" customHeight="1">
      <c r="A16" s="39"/>
      <c r="B16" s="50" t="s">
        <v>496</v>
      </c>
      <c r="C16" s="29" t="s">
        <v>303</v>
      </c>
      <c r="D16" s="17" t="s">
        <v>497</v>
      </c>
      <c r="E16" s="17" t="s">
        <v>498</v>
      </c>
      <c r="F16" s="17" t="s">
        <v>465</v>
      </c>
      <c r="G16" s="17" t="s">
        <v>499</v>
      </c>
      <c r="H16" s="17" t="s">
        <v>27</v>
      </c>
      <c r="I16" s="28" t="s">
        <v>181</v>
      </c>
    </row>
    <row r="17" spans="1:104" s="132" customFormat="1" ht="34.5" customHeight="1">
      <c r="A17" s="46"/>
      <c r="B17" s="28" t="s">
        <v>500</v>
      </c>
      <c r="C17" s="29" t="s">
        <v>60</v>
      </c>
      <c r="D17" s="17" t="s">
        <v>61</v>
      </c>
      <c r="E17" s="17" t="s">
        <v>62</v>
      </c>
      <c r="F17" s="17" t="s">
        <v>63</v>
      </c>
      <c r="G17" s="17" t="s">
        <v>64</v>
      </c>
      <c r="H17" s="17" t="s">
        <v>65</v>
      </c>
      <c r="I17" s="25" t="s">
        <v>501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</row>
    <row r="18" spans="1:104" s="93" customFormat="1" ht="32.25" customHeight="1">
      <c r="A18" s="92"/>
      <c r="B18" s="50" t="s">
        <v>502</v>
      </c>
      <c r="C18" s="29" t="s">
        <v>503</v>
      </c>
      <c r="D18" s="17" t="s">
        <v>504</v>
      </c>
      <c r="E18" s="17" t="s">
        <v>505</v>
      </c>
      <c r="F18" s="17" t="s">
        <v>506</v>
      </c>
      <c r="G18" s="17" t="s">
        <v>507</v>
      </c>
      <c r="H18" s="17" t="s">
        <v>276</v>
      </c>
      <c r="I18" s="25" t="s">
        <v>508</v>
      </c>
      <c r="J18" s="43"/>
      <c r="K18" s="43"/>
      <c r="L18" s="43"/>
      <c r="M18" s="43"/>
      <c r="N18" s="43"/>
      <c r="O18" s="43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</row>
    <row r="19" spans="1:15" ht="32.25" customHeight="1">
      <c r="A19" s="40"/>
      <c r="B19" s="28" t="s">
        <v>67</v>
      </c>
      <c r="C19" s="29">
        <v>180</v>
      </c>
      <c r="D19" s="23">
        <v>0.61</v>
      </c>
      <c r="E19" s="23">
        <v>0.25</v>
      </c>
      <c r="F19" s="23">
        <v>19.67</v>
      </c>
      <c r="G19" s="23">
        <v>95</v>
      </c>
      <c r="H19" s="23">
        <v>84</v>
      </c>
      <c r="I19" s="14" t="s">
        <v>68</v>
      </c>
      <c r="J19" s="7"/>
      <c r="K19" s="7"/>
      <c r="L19" s="7"/>
      <c r="M19" s="7"/>
      <c r="N19" s="7"/>
      <c r="O19" s="7"/>
    </row>
    <row r="20" spans="1:9" s="7" customFormat="1" ht="18" customHeight="1">
      <c r="A20" s="16"/>
      <c r="B20" s="28" t="s">
        <v>69</v>
      </c>
      <c r="C20" s="29" t="s">
        <v>70</v>
      </c>
      <c r="D20" s="17" t="s">
        <v>71</v>
      </c>
      <c r="E20" s="17" t="s">
        <v>72</v>
      </c>
      <c r="F20" s="17" t="s">
        <v>73</v>
      </c>
      <c r="G20" s="17" t="s">
        <v>74</v>
      </c>
      <c r="H20" s="17" t="s">
        <v>57</v>
      </c>
      <c r="I20" s="28"/>
    </row>
    <row r="21" spans="1:14" ht="21" customHeight="1">
      <c r="A21" s="30"/>
      <c r="B21" s="120"/>
      <c r="C21" s="9" t="s">
        <v>509</v>
      </c>
      <c r="D21" s="158">
        <f>D15+D16+D17+D18+D19+D20</f>
        <v>19.33</v>
      </c>
      <c r="E21" s="158">
        <f>E15+E16+E17+E18+E19+E20</f>
        <v>14.769999999999998</v>
      </c>
      <c r="F21" s="158" t="e">
        <f>#REF!+F16+F17+F18+F19+F20</f>
        <v>#REF!</v>
      </c>
      <c r="G21" s="158">
        <f>G15+G16+G17+G18+G19+G20</f>
        <v>491.1</v>
      </c>
      <c r="H21" s="158">
        <f>H15+H16+H17+H18+H19+H20</f>
        <v>113.63</v>
      </c>
      <c r="I21" s="121"/>
      <c r="J21" s="35">
        <f>G21*100/1472</f>
        <v>33.36277173913044</v>
      </c>
      <c r="K21" s="7"/>
      <c r="L21" s="7"/>
      <c r="M21" s="7"/>
      <c r="N21" s="7"/>
    </row>
    <row r="22" spans="1:15" ht="50.25" customHeight="1">
      <c r="A22" s="5" t="s">
        <v>76</v>
      </c>
      <c r="B22" s="50" t="s">
        <v>197</v>
      </c>
      <c r="C22" s="29" t="s">
        <v>116</v>
      </c>
      <c r="D22" s="17" t="s">
        <v>198</v>
      </c>
      <c r="E22" s="17" t="s">
        <v>199</v>
      </c>
      <c r="F22" s="17" t="s">
        <v>200</v>
      </c>
      <c r="G22" s="17" t="s">
        <v>467</v>
      </c>
      <c r="H22" s="17" t="s">
        <v>156</v>
      </c>
      <c r="I22" s="19" t="s">
        <v>510</v>
      </c>
      <c r="J22" s="7"/>
      <c r="K22" s="7"/>
      <c r="L22" s="7"/>
      <c r="M22" s="7"/>
      <c r="N22" s="7"/>
      <c r="O22" s="7"/>
    </row>
    <row r="23" spans="1:15" ht="36" customHeight="1">
      <c r="A23" s="38"/>
      <c r="B23" s="50" t="s">
        <v>85</v>
      </c>
      <c r="C23" s="29" t="s">
        <v>174</v>
      </c>
      <c r="D23" s="17" t="s">
        <v>86</v>
      </c>
      <c r="E23" s="17" t="s">
        <v>160</v>
      </c>
      <c r="F23" s="17" t="s">
        <v>88</v>
      </c>
      <c r="G23" s="17" t="s">
        <v>89</v>
      </c>
      <c r="H23" s="17" t="s">
        <v>399</v>
      </c>
      <c r="I23" s="134" t="s">
        <v>258</v>
      </c>
      <c r="J23" s="7"/>
      <c r="K23" s="7"/>
      <c r="L23" s="7"/>
      <c r="M23" s="7"/>
      <c r="N23" s="7"/>
      <c r="O23" s="7"/>
    </row>
    <row r="24" spans="1:14" ht="35.25" customHeight="1">
      <c r="A24" s="38"/>
      <c r="B24" s="160"/>
      <c r="C24" s="29"/>
      <c r="D24" s="23"/>
      <c r="E24" s="23"/>
      <c r="F24" s="23"/>
      <c r="G24" s="23"/>
      <c r="H24" s="23"/>
      <c r="I24" s="134"/>
      <c r="J24" s="7"/>
      <c r="K24" s="7"/>
      <c r="L24" s="7"/>
      <c r="M24" s="7"/>
      <c r="N24" s="7"/>
    </row>
    <row r="25" spans="1:15" s="27" customFormat="1" ht="34.5" customHeight="1">
      <c r="A25" s="124"/>
      <c r="B25" s="28"/>
      <c r="C25" s="94"/>
      <c r="D25" s="23"/>
      <c r="E25" s="23"/>
      <c r="F25" s="23"/>
      <c r="G25" s="23"/>
      <c r="H25" s="23"/>
      <c r="I25" s="25"/>
      <c r="J25" s="125"/>
      <c r="K25" s="26"/>
      <c r="L25" s="26"/>
      <c r="M25" s="26"/>
      <c r="N25" s="26"/>
      <c r="O25" s="26"/>
    </row>
    <row r="26" spans="1:14" ht="18.75" customHeight="1">
      <c r="A26" s="183"/>
      <c r="B26" s="184"/>
      <c r="C26" s="185" t="s">
        <v>511</v>
      </c>
      <c r="D26" s="186">
        <f>D22+D23+D24+D25</f>
        <v>9.739999999999998</v>
      </c>
      <c r="E26" s="186">
        <f>E22+E23+E24+E25</f>
        <v>9.01</v>
      </c>
      <c r="F26" s="186">
        <f>F22+F23+F24+F25</f>
        <v>24.990000000000002</v>
      </c>
      <c r="G26" s="186">
        <f>G22+G23+G24+G25</f>
        <v>226.6</v>
      </c>
      <c r="H26" s="186">
        <f>H22+H23+H24+H25</f>
        <v>0.34</v>
      </c>
      <c r="I26" s="187"/>
      <c r="J26" s="35">
        <f>G26*100/1472</f>
        <v>15.394021739130435</v>
      </c>
      <c r="K26" s="7"/>
      <c r="L26" s="7"/>
      <c r="M26" s="7"/>
      <c r="N26" s="7"/>
    </row>
    <row r="27" spans="1:14" ht="15.75">
      <c r="A27" s="188"/>
      <c r="B27" s="259"/>
      <c r="C27" s="259"/>
      <c r="D27" s="259"/>
      <c r="E27" s="259"/>
      <c r="F27" s="259"/>
      <c r="G27" s="259"/>
      <c r="H27" s="259"/>
      <c r="I27" s="189"/>
      <c r="J27" s="7"/>
      <c r="K27" s="7"/>
      <c r="L27" s="7"/>
      <c r="M27" s="7"/>
      <c r="N27" s="7"/>
    </row>
    <row r="28" spans="1:14" s="81" customFormat="1" ht="19.5" customHeight="1">
      <c r="A28" s="190" t="s">
        <v>93</v>
      </c>
      <c r="B28" s="59"/>
      <c r="C28" s="61">
        <f>C11+C14+C21+C26</f>
        <v>1552.3</v>
      </c>
      <c r="D28" s="191">
        <f>D11+D14+D21+D26</f>
        <v>36.2</v>
      </c>
      <c r="E28" s="191">
        <f>E11+E14+E21+E26</f>
        <v>29.879999999999995</v>
      </c>
      <c r="F28" s="191">
        <v>146.9</v>
      </c>
      <c r="G28" s="191">
        <f>G11+G14+G21+G26</f>
        <v>1100.7</v>
      </c>
      <c r="H28" s="191">
        <f>H11+H14+H21+H26</f>
        <v>121.44</v>
      </c>
      <c r="I28" s="192"/>
      <c r="J28" s="35">
        <f>G28*100/1472</f>
        <v>74.7758152173913</v>
      </c>
      <c r="K28" s="145"/>
      <c r="L28" s="145"/>
      <c r="M28" s="145"/>
      <c r="N28" s="145"/>
    </row>
  </sheetData>
  <sheetProtection selectLockedCells="1" selectUnlockedCells="1"/>
  <mergeCells count="14">
    <mergeCell ref="I3:I5"/>
    <mergeCell ref="D4:D5"/>
    <mergeCell ref="E4:E5"/>
    <mergeCell ref="F4:F5"/>
    <mergeCell ref="B6:I6"/>
    <mergeCell ref="B27:H27"/>
    <mergeCell ref="A1:H1"/>
    <mergeCell ref="A2:H2"/>
    <mergeCell ref="A3:A5"/>
    <mergeCell ref="B3:B5"/>
    <mergeCell ref="C3:C5"/>
    <mergeCell ref="D3:F3"/>
    <mergeCell ref="G3:G5"/>
    <mergeCell ref="H3:H5"/>
  </mergeCells>
  <printOptions/>
  <pageMargins left="1.3902777777777777" right="0.5118055555555555" top="0.7479166666666667" bottom="0.7479166666666667" header="0.5118055555555555" footer="0.5118055555555555"/>
  <pageSetup horizontalDpi="300" verticalDpi="300" orientation="landscape" paperSize="9" scale="6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Z25"/>
  <sheetViews>
    <sheetView zoomScale="80" zoomScaleNormal="80" zoomScalePageLayoutView="0" workbookViewId="0" topLeftCell="A1">
      <selection activeCell="I18" sqref="I18"/>
    </sheetView>
  </sheetViews>
  <sheetFormatPr defaultColWidth="9.00390625" defaultRowHeight="15"/>
  <cols>
    <col min="1" max="1" width="13.28125" style="0" customWidth="1"/>
    <col min="2" max="2" width="34.8515625" style="0" customWidth="1"/>
    <col min="3" max="3" width="11.421875" style="0" customWidth="1"/>
    <col min="4" max="4" width="12.140625" style="0" customWidth="1"/>
    <col min="5" max="5" width="11.57421875" style="0" customWidth="1"/>
    <col min="6" max="6" width="13.00390625" style="0" customWidth="1"/>
    <col min="7" max="7" width="11.28125" style="0" customWidth="1"/>
    <col min="8" max="8" width="11.57421875" style="0" customWidth="1"/>
    <col min="9" max="9" width="48.140625" style="0" customWidth="1"/>
    <col min="10" max="10" width="10.57421875" style="0" customWidth="1"/>
  </cols>
  <sheetData>
    <row r="1" spans="1:14" s="4" customFormat="1" ht="15.75" customHeight="1">
      <c r="A1" s="258" t="s">
        <v>512</v>
      </c>
      <c r="B1" s="258"/>
      <c r="C1" s="258"/>
      <c r="D1" s="258"/>
      <c r="E1" s="258"/>
      <c r="F1" s="258"/>
      <c r="G1" s="258"/>
      <c r="H1" s="258"/>
      <c r="I1" s="179"/>
      <c r="J1" s="7"/>
      <c r="K1" s="7"/>
      <c r="L1" s="7"/>
      <c r="M1" s="7"/>
      <c r="N1" s="7"/>
    </row>
    <row r="2" spans="1:9" s="7" customFormat="1" ht="18.75" customHeight="1">
      <c r="A2" s="241" t="s">
        <v>1</v>
      </c>
      <c r="B2" s="241" t="s">
        <v>2</v>
      </c>
      <c r="C2" s="241" t="s">
        <v>3</v>
      </c>
      <c r="D2" s="254" t="s">
        <v>4</v>
      </c>
      <c r="E2" s="254"/>
      <c r="F2" s="254"/>
      <c r="G2" s="260" t="s">
        <v>5</v>
      </c>
      <c r="H2" s="241" t="s">
        <v>6</v>
      </c>
      <c r="I2" s="241" t="s">
        <v>7</v>
      </c>
    </row>
    <row r="3" spans="1:9" s="7" customFormat="1" ht="15" customHeight="1">
      <c r="A3" s="241"/>
      <c r="B3" s="241"/>
      <c r="C3" s="241"/>
      <c r="D3" s="241" t="s">
        <v>8</v>
      </c>
      <c r="E3" s="241" t="s">
        <v>9</v>
      </c>
      <c r="F3" s="241" t="s">
        <v>10</v>
      </c>
      <c r="G3" s="260"/>
      <c r="H3" s="241"/>
      <c r="I3" s="241"/>
    </row>
    <row r="4" spans="1:9" s="7" customFormat="1" ht="35.25" customHeight="1">
      <c r="A4" s="241"/>
      <c r="B4" s="241"/>
      <c r="C4" s="241"/>
      <c r="D4" s="241"/>
      <c r="E4" s="241"/>
      <c r="F4" s="241"/>
      <c r="G4" s="260"/>
      <c r="H4" s="241"/>
      <c r="I4" s="241"/>
    </row>
    <row r="5" spans="1:15" s="4" customFormat="1" ht="18.75" customHeight="1">
      <c r="A5" s="9" t="s">
        <v>513</v>
      </c>
      <c r="B5" s="255"/>
      <c r="C5" s="255"/>
      <c r="D5" s="255"/>
      <c r="E5" s="255"/>
      <c r="F5" s="255"/>
      <c r="G5" s="255"/>
      <c r="H5" s="255"/>
      <c r="I5" s="255"/>
      <c r="J5" s="7"/>
      <c r="K5" s="7"/>
      <c r="L5" s="7"/>
      <c r="M5" s="7"/>
      <c r="N5" s="7"/>
      <c r="O5" s="7"/>
    </row>
    <row r="6" spans="1:15" s="4" customFormat="1" ht="33" customHeight="1">
      <c r="A6" s="9" t="s">
        <v>12</v>
      </c>
      <c r="B6" s="82" t="s">
        <v>168</v>
      </c>
      <c r="C6" s="118" t="s">
        <v>169</v>
      </c>
      <c r="D6" s="84">
        <v>1.7</v>
      </c>
      <c r="E6" s="84">
        <v>5</v>
      </c>
      <c r="F6" s="84">
        <v>7.8</v>
      </c>
      <c r="G6" s="84">
        <v>84.3</v>
      </c>
      <c r="H6" s="193">
        <v>28491</v>
      </c>
      <c r="I6" s="25" t="s">
        <v>170</v>
      </c>
      <c r="J6" s="7"/>
      <c r="K6" s="7"/>
      <c r="L6" s="7"/>
      <c r="M6" s="7"/>
      <c r="N6" s="7"/>
      <c r="O6" s="7"/>
    </row>
    <row r="7" spans="1:15" s="4" customFormat="1" ht="33" customHeight="1">
      <c r="A7" s="85"/>
      <c r="B7" s="28" t="s">
        <v>171</v>
      </c>
      <c r="C7" s="29" t="s">
        <v>325</v>
      </c>
      <c r="D7" s="23">
        <v>5.9</v>
      </c>
      <c r="E7" s="23">
        <v>8.7</v>
      </c>
      <c r="F7" s="23">
        <v>18.4</v>
      </c>
      <c r="G7" s="23">
        <v>176</v>
      </c>
      <c r="H7" s="23">
        <v>0.08</v>
      </c>
      <c r="I7" s="25" t="s">
        <v>173</v>
      </c>
      <c r="J7" s="7"/>
      <c r="K7" s="7"/>
      <c r="L7" s="7"/>
      <c r="M7" s="7"/>
      <c r="N7" s="7"/>
      <c r="O7" s="7"/>
    </row>
    <row r="8" spans="1:15" s="4" customFormat="1" ht="33" customHeight="1">
      <c r="A8" s="85"/>
      <c r="B8" s="86" t="s">
        <v>85</v>
      </c>
      <c r="C8" s="16" t="s">
        <v>174</v>
      </c>
      <c r="D8" s="23">
        <v>0.04</v>
      </c>
      <c r="E8" s="24">
        <v>0.01</v>
      </c>
      <c r="F8" s="23">
        <v>6.99</v>
      </c>
      <c r="G8" s="24">
        <v>28</v>
      </c>
      <c r="H8" s="23">
        <v>0.02</v>
      </c>
      <c r="I8" s="25" t="s">
        <v>258</v>
      </c>
      <c r="J8" s="7"/>
      <c r="K8" s="7"/>
      <c r="L8" s="7"/>
      <c r="M8" s="7"/>
      <c r="N8" s="7"/>
      <c r="O8" s="7"/>
    </row>
    <row r="9" spans="1:15" s="27" customFormat="1" ht="33.75" customHeight="1">
      <c r="A9" s="20"/>
      <c r="B9" s="21"/>
      <c r="C9" s="16"/>
      <c r="D9" s="23"/>
      <c r="E9" s="24"/>
      <c r="F9" s="23"/>
      <c r="G9" s="24"/>
      <c r="H9" s="23"/>
      <c r="I9" s="25"/>
      <c r="J9" s="26"/>
      <c r="K9" s="26"/>
      <c r="L9" s="26"/>
      <c r="M9" s="26"/>
      <c r="N9" s="26"/>
      <c r="O9" s="26"/>
    </row>
    <row r="10" spans="1:14" s="4" customFormat="1" ht="20.25" customHeight="1">
      <c r="A10" s="30"/>
      <c r="B10" s="120"/>
      <c r="C10" s="9" t="s">
        <v>514</v>
      </c>
      <c r="D10" s="135">
        <v>7.64</v>
      </c>
      <c r="E10" s="135">
        <v>13.71</v>
      </c>
      <c r="F10" s="135">
        <v>33.19</v>
      </c>
      <c r="G10" s="135">
        <v>288.3</v>
      </c>
      <c r="H10" s="135">
        <v>0.1</v>
      </c>
      <c r="I10" s="128"/>
      <c r="J10" s="35">
        <f>G10*100/1472</f>
        <v>19.585597826086957</v>
      </c>
      <c r="K10" s="7"/>
      <c r="L10" s="7"/>
      <c r="M10" s="7"/>
      <c r="N10" s="7"/>
    </row>
    <row r="11" spans="1:15" s="4" customFormat="1" ht="48" customHeight="1">
      <c r="A11" s="53" t="s">
        <v>33</v>
      </c>
      <c r="B11" s="28" t="s">
        <v>515</v>
      </c>
      <c r="C11" s="29" t="s">
        <v>35</v>
      </c>
      <c r="D11" s="17" t="s">
        <v>36</v>
      </c>
      <c r="E11" s="18" t="s">
        <v>57</v>
      </c>
      <c r="F11" s="17" t="s">
        <v>177</v>
      </c>
      <c r="G11" s="17" t="s">
        <v>39</v>
      </c>
      <c r="H11" s="17" t="s">
        <v>40</v>
      </c>
      <c r="I11" s="19" t="s">
        <v>516</v>
      </c>
      <c r="J11" s="7"/>
      <c r="K11" s="7"/>
      <c r="L11" s="7"/>
      <c r="M11" s="7"/>
      <c r="N11" s="7"/>
      <c r="O11" s="7"/>
    </row>
    <row r="12" spans="1:14" s="4" customFormat="1" ht="20.25" customHeight="1">
      <c r="A12" s="30"/>
      <c r="B12" s="120"/>
      <c r="C12" s="9" t="s">
        <v>35</v>
      </c>
      <c r="D12" s="135" t="str">
        <f>D11</f>
        <v>0,90</v>
      </c>
      <c r="E12" s="135" t="str">
        <f>E11</f>
        <v>0</v>
      </c>
      <c r="F12" s="135" t="str">
        <f>F11</f>
        <v>18,18</v>
      </c>
      <c r="G12" s="135" t="str">
        <f>G11</f>
        <v>76</v>
      </c>
      <c r="H12" s="135" t="str">
        <f>H11</f>
        <v>3,6</v>
      </c>
      <c r="I12" s="128"/>
      <c r="J12" s="35">
        <f>G12*100/1472</f>
        <v>5.163043478260869</v>
      </c>
      <c r="K12" s="7"/>
      <c r="L12" s="7"/>
      <c r="M12" s="7"/>
      <c r="N12" s="7"/>
    </row>
    <row r="13" spans="1:104" s="93" customFormat="1" ht="35.25" customHeight="1">
      <c r="A13" s="150" t="s">
        <v>42</v>
      </c>
      <c r="B13" s="133" t="s">
        <v>517</v>
      </c>
      <c r="C13" s="29" t="s">
        <v>236</v>
      </c>
      <c r="D13" s="17" t="s">
        <v>380</v>
      </c>
      <c r="E13" s="17" t="s">
        <v>518</v>
      </c>
      <c r="F13" s="17" t="s">
        <v>71</v>
      </c>
      <c r="G13" s="17" t="s">
        <v>519</v>
      </c>
      <c r="H13" s="17" t="s">
        <v>101</v>
      </c>
      <c r="I13" s="25" t="s">
        <v>520</v>
      </c>
      <c r="J13" s="43"/>
      <c r="K13" s="43"/>
      <c r="L13" s="43"/>
      <c r="M13" s="43"/>
      <c r="N13" s="43"/>
      <c r="O13" s="43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</row>
    <row r="14" spans="1:9" s="7" customFormat="1" ht="49.5" customHeight="1">
      <c r="A14" s="39"/>
      <c r="B14" s="28" t="s">
        <v>521</v>
      </c>
      <c r="C14" s="29" t="s">
        <v>522</v>
      </c>
      <c r="D14" s="17" t="s">
        <v>523</v>
      </c>
      <c r="E14" s="17" t="s">
        <v>121</v>
      </c>
      <c r="F14" s="17" t="s">
        <v>524</v>
      </c>
      <c r="G14" s="17" t="s">
        <v>525</v>
      </c>
      <c r="H14" s="17" t="s">
        <v>526</v>
      </c>
      <c r="I14" s="28" t="s">
        <v>527</v>
      </c>
    </row>
    <row r="15" spans="1:104" s="45" customFormat="1" ht="48.75" customHeight="1">
      <c r="A15" s="40"/>
      <c r="B15" s="50" t="s">
        <v>182</v>
      </c>
      <c r="C15" s="29" t="s">
        <v>386</v>
      </c>
      <c r="D15" s="17" t="s">
        <v>198</v>
      </c>
      <c r="E15" s="17" t="s">
        <v>528</v>
      </c>
      <c r="F15" s="17" t="s">
        <v>529</v>
      </c>
      <c r="G15" s="17" t="s">
        <v>530</v>
      </c>
      <c r="H15" s="17" t="s">
        <v>418</v>
      </c>
      <c r="I15" s="42" t="s">
        <v>531</v>
      </c>
      <c r="J15" s="43"/>
      <c r="K15" s="43"/>
      <c r="L15" s="43"/>
      <c r="M15" s="43"/>
      <c r="N15" s="43"/>
      <c r="O15" s="43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</row>
    <row r="16" spans="1:104" s="175" customFormat="1" ht="36" customHeight="1">
      <c r="A16" s="194"/>
      <c r="B16" s="28" t="s">
        <v>532</v>
      </c>
      <c r="C16" s="29">
        <v>150</v>
      </c>
      <c r="D16" s="17" t="s">
        <v>533</v>
      </c>
      <c r="E16" s="17" t="s">
        <v>534</v>
      </c>
      <c r="F16" s="17" t="s">
        <v>535</v>
      </c>
      <c r="G16" s="17" t="s">
        <v>116</v>
      </c>
      <c r="H16" s="17" t="s">
        <v>536</v>
      </c>
      <c r="I16" s="25" t="s">
        <v>537</v>
      </c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</row>
    <row r="17" spans="1:9" s="7" customFormat="1" ht="34.5" customHeight="1">
      <c r="A17" s="16"/>
      <c r="B17" s="28" t="s">
        <v>538</v>
      </c>
      <c r="C17" s="29">
        <v>180</v>
      </c>
      <c r="D17" s="23">
        <v>0.12</v>
      </c>
      <c r="E17" s="23">
        <v>0.1</v>
      </c>
      <c r="F17" s="23">
        <v>18.1</v>
      </c>
      <c r="G17" s="23">
        <v>73.5</v>
      </c>
      <c r="H17" s="23">
        <v>0.65</v>
      </c>
      <c r="I17" s="25" t="s">
        <v>244</v>
      </c>
    </row>
    <row r="18" spans="1:9" s="7" customFormat="1" ht="34.5" customHeight="1">
      <c r="A18" s="16"/>
      <c r="B18" s="133" t="s">
        <v>69</v>
      </c>
      <c r="C18" s="157" t="s">
        <v>539</v>
      </c>
      <c r="D18" s="68" t="s">
        <v>540</v>
      </c>
      <c r="E18" s="68" t="s">
        <v>541</v>
      </c>
      <c r="F18" s="68" t="s">
        <v>542</v>
      </c>
      <c r="G18" s="68" t="s">
        <v>543</v>
      </c>
      <c r="H18" s="68" t="s">
        <v>57</v>
      </c>
      <c r="I18" s="159"/>
    </row>
    <row r="19" spans="1:9" s="7" customFormat="1" ht="19.5" customHeight="1">
      <c r="A19" s="16"/>
      <c r="B19" s="28"/>
      <c r="C19" s="29"/>
      <c r="D19" s="17"/>
      <c r="E19" s="17"/>
      <c r="F19" s="17"/>
      <c r="G19" s="17"/>
      <c r="H19" s="17"/>
      <c r="I19" s="28"/>
    </row>
    <row r="20" spans="1:14" s="4" customFormat="1" ht="21.75" customHeight="1">
      <c r="A20" s="30"/>
      <c r="B20" s="120"/>
      <c r="C20" s="9" t="s">
        <v>544</v>
      </c>
      <c r="D20" s="135">
        <v>20.6</v>
      </c>
      <c r="E20" s="135">
        <v>27.79</v>
      </c>
      <c r="F20" s="135">
        <v>80.77</v>
      </c>
      <c r="G20" s="135">
        <v>656.74</v>
      </c>
      <c r="H20" s="135">
        <f>H13+H14+H15+H16+H17+H19</f>
        <v>38</v>
      </c>
      <c r="I20" s="121"/>
      <c r="J20" s="35">
        <f>G20*100/1472</f>
        <v>44.61548913043478</v>
      </c>
      <c r="K20" s="7"/>
      <c r="L20" s="7"/>
      <c r="M20" s="7"/>
      <c r="N20" s="7"/>
    </row>
    <row r="21" spans="1:14" s="4" customFormat="1" ht="35.25" customHeight="1">
      <c r="A21" s="5" t="s">
        <v>76</v>
      </c>
      <c r="B21" s="73" t="s">
        <v>150</v>
      </c>
      <c r="C21" s="29" t="s">
        <v>151</v>
      </c>
      <c r="D21" s="17" t="s">
        <v>152</v>
      </c>
      <c r="E21" s="17" t="s">
        <v>153</v>
      </c>
      <c r="F21" s="17" t="s">
        <v>154</v>
      </c>
      <c r="G21" s="17" t="s">
        <v>155</v>
      </c>
      <c r="H21" s="74" t="s">
        <v>156</v>
      </c>
      <c r="I21" s="19" t="s">
        <v>58</v>
      </c>
      <c r="J21" s="7"/>
      <c r="K21" s="7"/>
      <c r="L21" s="7"/>
      <c r="M21" s="7"/>
      <c r="N21" s="7"/>
    </row>
    <row r="22" spans="1:9" s="26" customFormat="1" ht="48" customHeight="1">
      <c r="A22" s="124"/>
      <c r="B22" s="37" t="s">
        <v>420</v>
      </c>
      <c r="C22" s="38">
        <v>180</v>
      </c>
      <c r="D22" s="17" t="s">
        <v>421</v>
      </c>
      <c r="E22" s="17" t="s">
        <v>422</v>
      </c>
      <c r="F22" s="17" t="s">
        <v>423</v>
      </c>
      <c r="G22" s="17" t="s">
        <v>424</v>
      </c>
      <c r="H22" s="17" t="s">
        <v>425</v>
      </c>
      <c r="I22" s="25" t="s">
        <v>545</v>
      </c>
    </row>
    <row r="23" spans="1:14" s="4" customFormat="1" ht="19.5" customHeight="1">
      <c r="A23" s="183"/>
      <c r="B23" s="184"/>
      <c r="C23" s="185" t="s">
        <v>546</v>
      </c>
      <c r="D23" s="195">
        <v>14.14</v>
      </c>
      <c r="E23" s="195">
        <f>E21+E22</f>
        <v>13.38</v>
      </c>
      <c r="F23" s="195">
        <f>F21+F22</f>
        <v>51.47</v>
      </c>
      <c r="G23" s="195">
        <f>G21+G22</f>
        <v>408.15</v>
      </c>
      <c r="H23" s="195">
        <f>H21+H22</f>
        <v>84.32</v>
      </c>
      <c r="I23" s="187"/>
      <c r="J23" s="35">
        <f>G23*100/1472</f>
        <v>27.72758152173913</v>
      </c>
      <c r="K23" s="7"/>
      <c r="L23" s="7"/>
      <c r="M23" s="7"/>
      <c r="N23" s="7"/>
    </row>
    <row r="24" spans="1:14" s="4" customFormat="1" ht="15.75">
      <c r="A24" s="188"/>
      <c r="B24" s="259"/>
      <c r="C24" s="259"/>
      <c r="D24" s="259"/>
      <c r="E24" s="259"/>
      <c r="F24" s="259"/>
      <c r="G24" s="259"/>
      <c r="H24" s="259"/>
      <c r="I24" s="189"/>
      <c r="J24" s="7"/>
      <c r="K24" s="7"/>
      <c r="L24" s="7"/>
      <c r="M24" s="7"/>
      <c r="N24" s="7"/>
    </row>
    <row r="25" spans="1:14" s="81" customFormat="1" ht="21" customHeight="1">
      <c r="A25" s="190" t="s">
        <v>93</v>
      </c>
      <c r="B25" s="143"/>
      <c r="C25" s="61">
        <f aca="true" t="shared" si="0" ref="C25:H25">C10+C12+C20+C23</f>
        <v>1543.25</v>
      </c>
      <c r="D25" s="191">
        <f t="shared" si="0"/>
        <v>43.28</v>
      </c>
      <c r="E25" s="191">
        <f t="shared" si="0"/>
        <v>54.88</v>
      </c>
      <c r="F25" s="191">
        <f t="shared" si="0"/>
        <v>183.60999999999999</v>
      </c>
      <c r="G25" s="191">
        <f t="shared" si="0"/>
        <v>1429.19</v>
      </c>
      <c r="H25" s="191">
        <f t="shared" si="0"/>
        <v>126.02</v>
      </c>
      <c r="I25" s="192"/>
      <c r="J25" s="35">
        <f>G25*100/1472</f>
        <v>97.09171195652173</v>
      </c>
      <c r="K25" s="66"/>
      <c r="L25" s="66"/>
      <c r="M25" s="66"/>
      <c r="N25" s="66"/>
    </row>
  </sheetData>
  <sheetProtection selectLockedCells="1" selectUnlockedCells="1"/>
  <mergeCells count="13">
    <mergeCell ref="I2:I4"/>
    <mergeCell ref="D3:D4"/>
    <mergeCell ref="E3:E4"/>
    <mergeCell ref="F3:F4"/>
    <mergeCell ref="B5:I5"/>
    <mergeCell ref="B24:H24"/>
    <mergeCell ref="A1:H1"/>
    <mergeCell ref="A2:A4"/>
    <mergeCell ref="B2:B4"/>
    <mergeCell ref="C2:C4"/>
    <mergeCell ref="D2:F2"/>
    <mergeCell ref="G2:G4"/>
    <mergeCell ref="H2:H4"/>
  </mergeCells>
  <printOptions/>
  <pageMargins left="1.75" right="0.7" top="0.75" bottom="0.75" header="0.5118055555555555" footer="0.5118055555555555"/>
  <pageSetup horizontalDpi="300" verticalDpi="300" orientation="landscape" paperSize="9" scale="6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Z24"/>
  <sheetViews>
    <sheetView zoomScale="80" zoomScaleNormal="80" zoomScalePageLayoutView="0" workbookViewId="0" topLeftCell="B4">
      <selection activeCell="F24" sqref="F24"/>
    </sheetView>
  </sheetViews>
  <sheetFormatPr defaultColWidth="9.00390625" defaultRowHeight="15"/>
  <cols>
    <col min="1" max="1" width="13.8515625" style="0" customWidth="1"/>
    <col min="2" max="2" width="34.00390625" style="0" customWidth="1"/>
    <col min="3" max="3" width="11.8515625" style="0" customWidth="1"/>
    <col min="4" max="4" width="11.421875" style="0" customWidth="1"/>
    <col min="5" max="5" width="11.57421875" style="0" customWidth="1"/>
    <col min="6" max="6" width="11.421875" style="0" customWidth="1"/>
    <col min="7" max="7" width="11.57421875" style="0" customWidth="1"/>
    <col min="8" max="8" width="11.421875" style="0" customWidth="1"/>
    <col min="9" max="9" width="48.7109375" style="0" customWidth="1"/>
    <col min="10" max="10" width="12.7109375" style="0" customWidth="1"/>
  </cols>
  <sheetData>
    <row r="1" spans="1:14" s="4" customFormat="1" ht="15.75" customHeight="1">
      <c r="A1" s="258" t="s">
        <v>460</v>
      </c>
      <c r="B1" s="258"/>
      <c r="C1" s="258"/>
      <c r="D1" s="258"/>
      <c r="E1" s="258"/>
      <c r="F1" s="258"/>
      <c r="G1" s="258"/>
      <c r="H1" s="258"/>
      <c r="I1" s="179"/>
      <c r="J1" s="7"/>
      <c r="K1" s="7"/>
      <c r="L1" s="7"/>
      <c r="M1" s="7"/>
      <c r="N1" s="7"/>
    </row>
    <row r="2" spans="1:9" s="7" customFormat="1" ht="18.75" customHeight="1">
      <c r="A2" s="241" t="s">
        <v>1</v>
      </c>
      <c r="B2" s="241" t="s">
        <v>2</v>
      </c>
      <c r="C2" s="241" t="s">
        <v>3</v>
      </c>
      <c r="D2" s="254" t="s">
        <v>4</v>
      </c>
      <c r="E2" s="254"/>
      <c r="F2" s="254"/>
      <c r="G2" s="260" t="s">
        <v>5</v>
      </c>
      <c r="H2" s="241" t="s">
        <v>6</v>
      </c>
      <c r="I2" s="241" t="s">
        <v>7</v>
      </c>
    </row>
    <row r="3" spans="1:9" s="7" customFormat="1" ht="15" customHeight="1">
      <c r="A3" s="241"/>
      <c r="B3" s="241"/>
      <c r="C3" s="241"/>
      <c r="D3" s="241" t="s">
        <v>8</v>
      </c>
      <c r="E3" s="241" t="s">
        <v>9</v>
      </c>
      <c r="F3" s="241" t="s">
        <v>10</v>
      </c>
      <c r="G3" s="260"/>
      <c r="H3" s="241"/>
      <c r="I3" s="241"/>
    </row>
    <row r="4" spans="1:9" s="7" customFormat="1" ht="30" customHeight="1">
      <c r="A4" s="241"/>
      <c r="B4" s="241"/>
      <c r="C4" s="241"/>
      <c r="D4" s="241"/>
      <c r="E4" s="241"/>
      <c r="F4" s="241"/>
      <c r="G4" s="260"/>
      <c r="H4" s="241"/>
      <c r="I4" s="241"/>
    </row>
    <row r="5" spans="1:15" s="4" customFormat="1" ht="19.5" customHeight="1">
      <c r="A5" s="9" t="s">
        <v>547</v>
      </c>
      <c r="B5" s="255"/>
      <c r="C5" s="255"/>
      <c r="D5" s="255"/>
      <c r="E5" s="255"/>
      <c r="F5" s="255"/>
      <c r="G5" s="255"/>
      <c r="H5" s="255"/>
      <c r="I5" s="255"/>
      <c r="J5" s="7"/>
      <c r="K5" s="7"/>
      <c r="L5" s="7"/>
      <c r="M5" s="7"/>
      <c r="N5" s="7"/>
      <c r="O5" s="7"/>
    </row>
    <row r="6" spans="1:14" s="4" customFormat="1" ht="33.75" customHeight="1">
      <c r="A6" s="9" t="s">
        <v>12</v>
      </c>
      <c r="B6" s="109" t="s">
        <v>548</v>
      </c>
      <c r="C6" s="46" t="s">
        <v>99</v>
      </c>
      <c r="D6" s="74" t="s">
        <v>100</v>
      </c>
      <c r="E6" s="74" t="s">
        <v>490</v>
      </c>
      <c r="F6" s="74" t="s">
        <v>102</v>
      </c>
      <c r="G6" s="74" t="s">
        <v>78</v>
      </c>
      <c r="H6" s="74" t="s">
        <v>549</v>
      </c>
      <c r="I6" s="25" t="s">
        <v>58</v>
      </c>
      <c r="J6" s="7"/>
      <c r="K6" s="7"/>
      <c r="L6" s="7"/>
      <c r="M6" s="7"/>
      <c r="N6" s="7"/>
    </row>
    <row r="7" spans="1:9" s="7" customFormat="1" ht="33" customHeight="1">
      <c r="A7" s="16"/>
      <c r="B7" s="28" t="s">
        <v>292</v>
      </c>
      <c r="C7" s="29" t="s">
        <v>107</v>
      </c>
      <c r="D7" s="17" t="s">
        <v>237</v>
      </c>
      <c r="E7" s="17" t="s">
        <v>470</v>
      </c>
      <c r="F7" s="17" t="s">
        <v>471</v>
      </c>
      <c r="G7" s="17" t="s">
        <v>472</v>
      </c>
      <c r="H7" s="17" t="s">
        <v>57</v>
      </c>
      <c r="I7" s="25" t="s">
        <v>108</v>
      </c>
    </row>
    <row r="8" spans="1:9" s="7" customFormat="1" ht="32.25" customHeight="1">
      <c r="A8" s="85"/>
      <c r="B8" s="50" t="s">
        <v>550</v>
      </c>
      <c r="C8" s="51">
        <v>180</v>
      </c>
      <c r="D8" s="17" t="s">
        <v>104</v>
      </c>
      <c r="E8" s="17" t="s">
        <v>551</v>
      </c>
      <c r="F8" s="17" t="s">
        <v>471</v>
      </c>
      <c r="G8" s="17" t="s">
        <v>425</v>
      </c>
      <c r="H8" s="17" t="s">
        <v>114</v>
      </c>
      <c r="I8" s="25" t="s">
        <v>441</v>
      </c>
    </row>
    <row r="9" spans="1:14" s="4" customFormat="1" ht="21" customHeight="1">
      <c r="A9" s="30"/>
      <c r="B9" s="120"/>
      <c r="C9" s="9" t="s">
        <v>552</v>
      </c>
      <c r="D9" s="182">
        <f>D6+D7+D8</f>
        <v>6.950000000000001</v>
      </c>
      <c r="E9" s="182">
        <v>13.72</v>
      </c>
      <c r="F9" s="182">
        <f>F6+F7+F8</f>
        <v>44.7</v>
      </c>
      <c r="G9" s="182">
        <f>G6+G7+G8</f>
        <v>332.5</v>
      </c>
      <c r="H9" s="182">
        <f>H6+H7+H8</f>
        <v>3.79</v>
      </c>
      <c r="I9" s="128"/>
      <c r="J9" s="35">
        <f>G9*100/1472</f>
        <v>22.588315217391305</v>
      </c>
      <c r="K9" s="7"/>
      <c r="L9" s="7"/>
      <c r="M9" s="7"/>
      <c r="N9" s="7"/>
    </row>
    <row r="10" spans="1:14" s="4" customFormat="1" ht="49.5" customHeight="1">
      <c r="A10" s="9" t="s">
        <v>33</v>
      </c>
      <c r="B10" s="130" t="s">
        <v>553</v>
      </c>
      <c r="C10" s="46" t="s">
        <v>116</v>
      </c>
      <c r="D10" s="17" t="s">
        <v>117</v>
      </c>
      <c r="E10" s="18" t="s">
        <v>118</v>
      </c>
      <c r="F10" s="17" t="s">
        <v>119</v>
      </c>
      <c r="G10" s="17" t="s">
        <v>120</v>
      </c>
      <c r="H10" s="17" t="s">
        <v>121</v>
      </c>
      <c r="I10" s="25" t="s">
        <v>122</v>
      </c>
      <c r="J10" s="7"/>
      <c r="K10" s="7"/>
      <c r="L10" s="7"/>
      <c r="M10" s="7"/>
      <c r="N10" s="7"/>
    </row>
    <row r="11" spans="1:14" s="4" customFormat="1" ht="20.25" customHeight="1">
      <c r="A11" s="30"/>
      <c r="B11" s="120"/>
      <c r="C11" s="9" t="s">
        <v>116</v>
      </c>
      <c r="D11" s="182" t="str">
        <f>D10</f>
        <v>0,48</v>
      </c>
      <c r="E11" s="182" t="str">
        <f>E10</f>
        <v>0,36</v>
      </c>
      <c r="F11" s="182" t="str">
        <f>F10</f>
        <v>12,36</v>
      </c>
      <c r="G11" s="182" t="str">
        <f>G10</f>
        <v>55,2</v>
      </c>
      <c r="H11" s="182" t="str">
        <f>H10</f>
        <v>6,0</v>
      </c>
      <c r="I11" s="128"/>
      <c r="J11" s="35">
        <f>G11*100/1472</f>
        <v>3.75</v>
      </c>
      <c r="K11" s="7"/>
      <c r="L11" s="7"/>
      <c r="M11" s="7"/>
      <c r="N11" s="7"/>
    </row>
    <row r="12" spans="1:14" s="4" customFormat="1" ht="33" customHeight="1">
      <c r="A12" s="88" t="s">
        <v>42</v>
      </c>
      <c r="B12" s="10" t="s">
        <v>262</v>
      </c>
      <c r="C12" s="11" t="s">
        <v>60</v>
      </c>
      <c r="D12" s="47" t="s">
        <v>331</v>
      </c>
      <c r="E12" s="47" t="s">
        <v>332</v>
      </c>
      <c r="F12" s="47" t="s">
        <v>333</v>
      </c>
      <c r="G12" s="47" t="s">
        <v>334</v>
      </c>
      <c r="H12" s="47" t="s">
        <v>335</v>
      </c>
      <c r="I12" s="25" t="s">
        <v>66</v>
      </c>
      <c r="J12" s="7"/>
      <c r="K12" s="7"/>
      <c r="L12" s="7"/>
      <c r="M12" s="7"/>
      <c r="N12" s="7"/>
    </row>
    <row r="13" spans="1:104" s="45" customFormat="1" ht="34.5" customHeight="1">
      <c r="A13" s="46"/>
      <c r="B13" s="109" t="s">
        <v>554</v>
      </c>
      <c r="C13" s="46" t="s">
        <v>44</v>
      </c>
      <c r="D13" s="74" t="s">
        <v>124</v>
      </c>
      <c r="E13" s="74" t="s">
        <v>125</v>
      </c>
      <c r="F13" s="74" t="s">
        <v>126</v>
      </c>
      <c r="G13" s="17" t="s">
        <v>127</v>
      </c>
      <c r="H13" s="196" t="s">
        <v>128</v>
      </c>
      <c r="I13" s="25" t="s">
        <v>555</v>
      </c>
      <c r="J13" s="43"/>
      <c r="K13" s="43"/>
      <c r="L13" s="43"/>
      <c r="M13" s="43"/>
      <c r="N13" s="43"/>
      <c r="O13" s="43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</row>
    <row r="14" spans="1:14" s="4" customFormat="1" ht="34.5" customHeight="1">
      <c r="A14" s="197"/>
      <c r="B14" s="198" t="s">
        <v>182</v>
      </c>
      <c r="C14" s="197" t="s">
        <v>386</v>
      </c>
      <c r="D14" s="199" t="s">
        <v>387</v>
      </c>
      <c r="E14" s="199" t="s">
        <v>388</v>
      </c>
      <c r="F14" s="199" t="s">
        <v>389</v>
      </c>
      <c r="G14" s="199" t="s">
        <v>390</v>
      </c>
      <c r="H14" s="199" t="s">
        <v>391</v>
      </c>
      <c r="I14" s="25" t="s">
        <v>184</v>
      </c>
      <c r="J14" s="7"/>
      <c r="K14" s="7"/>
      <c r="L14" s="7"/>
      <c r="M14" s="7"/>
      <c r="N14" s="7"/>
    </row>
    <row r="15" spans="1:15" s="4" customFormat="1" ht="32.25" customHeight="1">
      <c r="A15" s="46"/>
      <c r="B15" s="131" t="s">
        <v>556</v>
      </c>
      <c r="C15" s="11" t="s">
        <v>557</v>
      </c>
      <c r="D15" s="47" t="s">
        <v>558</v>
      </c>
      <c r="E15" s="47" t="s">
        <v>559</v>
      </c>
      <c r="F15" s="47" t="s">
        <v>560</v>
      </c>
      <c r="G15" s="48" t="s">
        <v>561</v>
      </c>
      <c r="H15" s="47" t="s">
        <v>562</v>
      </c>
      <c r="I15" s="25" t="s">
        <v>563</v>
      </c>
      <c r="J15" s="7"/>
      <c r="K15" s="7"/>
      <c r="L15" s="7"/>
      <c r="M15" s="7"/>
      <c r="N15" s="7"/>
      <c r="O15" s="7"/>
    </row>
    <row r="16" spans="1:15" s="4" customFormat="1" ht="35.25" customHeight="1">
      <c r="A16" s="16"/>
      <c r="B16" s="28" t="s">
        <v>564</v>
      </c>
      <c r="C16" s="155">
        <v>180</v>
      </c>
      <c r="D16" s="23">
        <v>0.14</v>
      </c>
      <c r="E16" s="23">
        <v>0.1</v>
      </c>
      <c r="F16" s="23">
        <v>21.6</v>
      </c>
      <c r="G16" s="23">
        <v>88.2</v>
      </c>
      <c r="H16" s="23">
        <v>0.77</v>
      </c>
      <c r="I16" s="25" t="s">
        <v>195</v>
      </c>
      <c r="J16" s="7"/>
      <c r="K16" s="7"/>
      <c r="L16" s="7"/>
      <c r="M16" s="7"/>
      <c r="N16" s="7"/>
      <c r="O16" s="7"/>
    </row>
    <row r="17" spans="1:9" s="7" customFormat="1" ht="17.25" customHeight="1">
      <c r="A17" s="16"/>
      <c r="B17" s="28" t="s">
        <v>69</v>
      </c>
      <c r="C17" s="29" t="s">
        <v>70</v>
      </c>
      <c r="D17" s="17" t="s">
        <v>71</v>
      </c>
      <c r="E17" s="17" t="s">
        <v>72</v>
      </c>
      <c r="F17" s="17" t="s">
        <v>73</v>
      </c>
      <c r="G17" s="17" t="s">
        <v>74</v>
      </c>
      <c r="H17" s="17" t="s">
        <v>57</v>
      </c>
      <c r="I17" s="28"/>
    </row>
    <row r="18" spans="1:14" s="4" customFormat="1" ht="21.75" customHeight="1">
      <c r="A18" s="30"/>
      <c r="B18" s="120"/>
      <c r="C18" s="9" t="s">
        <v>565</v>
      </c>
      <c r="D18" s="158">
        <f>D12+D13+D14+D15+D16+D17</f>
        <v>28.490000000000002</v>
      </c>
      <c r="E18" s="158">
        <f>E12+E13+E14+E15+E16+E17</f>
        <v>32.449999999999996</v>
      </c>
      <c r="F18" s="158">
        <f>F12+F13+F14+F15+F16+F17</f>
        <v>95.45</v>
      </c>
      <c r="G18" s="158">
        <f>G12+G13+G14+G15+G16+G17</f>
        <v>791.03</v>
      </c>
      <c r="H18" s="158">
        <f>H12+H13+H14+H15+H16+H17</f>
        <v>63.39000000000001</v>
      </c>
      <c r="I18" s="121"/>
      <c r="J18" s="35">
        <f>G18*100/1472</f>
        <v>53.73845108695652</v>
      </c>
      <c r="K18" s="7"/>
      <c r="L18" s="7"/>
      <c r="M18" s="7"/>
      <c r="N18" s="7"/>
    </row>
    <row r="19" spans="1:14" s="4" customFormat="1" ht="34.5" customHeight="1">
      <c r="A19" s="5" t="s">
        <v>76</v>
      </c>
      <c r="B19" s="37" t="s">
        <v>430</v>
      </c>
      <c r="C19" s="29" t="s">
        <v>247</v>
      </c>
      <c r="D19" s="17" t="s">
        <v>431</v>
      </c>
      <c r="E19" s="17" t="s">
        <v>432</v>
      </c>
      <c r="F19" s="17" t="s">
        <v>433</v>
      </c>
      <c r="G19" s="17" t="s">
        <v>434</v>
      </c>
      <c r="H19" s="74" t="s">
        <v>435</v>
      </c>
      <c r="I19" s="25" t="s">
        <v>566</v>
      </c>
      <c r="J19" s="7"/>
      <c r="K19" s="7"/>
      <c r="L19" s="7"/>
      <c r="M19" s="7"/>
      <c r="N19" s="7"/>
    </row>
    <row r="20" spans="1:15" s="4" customFormat="1" ht="32.25" customHeight="1">
      <c r="A20" s="38"/>
      <c r="B20" s="130" t="s">
        <v>204</v>
      </c>
      <c r="C20" s="29" t="s">
        <v>35</v>
      </c>
      <c r="D20" s="17" t="s">
        <v>205</v>
      </c>
      <c r="E20" s="17" t="s">
        <v>206</v>
      </c>
      <c r="F20" s="17" t="s">
        <v>207</v>
      </c>
      <c r="G20" s="17" t="s">
        <v>208</v>
      </c>
      <c r="H20" s="17" t="s">
        <v>209</v>
      </c>
      <c r="I20" s="19" t="s">
        <v>567</v>
      </c>
      <c r="J20" s="7"/>
      <c r="K20" s="7"/>
      <c r="L20" s="7"/>
      <c r="M20" s="7"/>
      <c r="N20" s="7"/>
      <c r="O20" s="7"/>
    </row>
    <row r="21" spans="1:9" s="26" customFormat="1" ht="48" customHeight="1">
      <c r="A21" s="124"/>
      <c r="B21" s="130"/>
      <c r="C21" s="46"/>
      <c r="D21" s="17"/>
      <c r="E21" s="18"/>
      <c r="F21" s="17"/>
      <c r="G21" s="17"/>
      <c r="H21" s="17"/>
      <c r="I21" s="19"/>
    </row>
    <row r="22" spans="1:14" s="4" customFormat="1" ht="21" customHeight="1">
      <c r="A22" s="183"/>
      <c r="B22" s="200"/>
      <c r="C22" s="185" t="s">
        <v>92</v>
      </c>
      <c r="D22" s="186">
        <v>43.49</v>
      </c>
      <c r="E22" s="186">
        <v>18.99</v>
      </c>
      <c r="F22" s="186">
        <v>31.58</v>
      </c>
      <c r="G22" s="186">
        <f>G19+G20+G21</f>
        <v>361.01</v>
      </c>
      <c r="H22" s="186">
        <f>H19+H20+H21</f>
        <v>2.32</v>
      </c>
      <c r="I22" s="187"/>
      <c r="J22" s="35">
        <f>G22*100/1472</f>
        <v>24.52513586956522</v>
      </c>
      <c r="K22" s="7"/>
      <c r="L22" s="7"/>
      <c r="M22" s="7"/>
      <c r="N22" s="7"/>
    </row>
    <row r="23" spans="1:14" s="4" customFormat="1" ht="15.75">
      <c r="A23" s="188"/>
      <c r="B23" s="261"/>
      <c r="C23" s="261"/>
      <c r="D23" s="261"/>
      <c r="E23" s="261"/>
      <c r="F23" s="261"/>
      <c r="G23" s="261"/>
      <c r="H23" s="261"/>
      <c r="I23" s="189"/>
      <c r="J23" s="7"/>
      <c r="K23" s="7"/>
      <c r="L23" s="7"/>
      <c r="M23" s="7"/>
      <c r="N23" s="7"/>
    </row>
    <row r="24" spans="1:14" s="81" customFormat="1" ht="21.75" customHeight="1">
      <c r="A24" s="190" t="s">
        <v>93</v>
      </c>
      <c r="B24" s="201"/>
      <c r="C24" s="60">
        <f aca="true" t="shared" si="0" ref="C24:H24">C9+C11+C18+C22</f>
        <v>1521.6</v>
      </c>
      <c r="D24" s="60">
        <f t="shared" si="0"/>
        <v>79.41</v>
      </c>
      <c r="E24" s="60">
        <f t="shared" si="0"/>
        <v>65.52</v>
      </c>
      <c r="F24" s="60">
        <f t="shared" si="0"/>
        <v>184.08999999999997</v>
      </c>
      <c r="G24" s="60">
        <f t="shared" si="0"/>
        <v>1539.74</v>
      </c>
      <c r="H24" s="60">
        <f t="shared" si="0"/>
        <v>75.5</v>
      </c>
      <c r="I24" s="192"/>
      <c r="J24" s="35">
        <f>G24*100/1472</f>
        <v>104.60190217391305</v>
      </c>
      <c r="K24" s="66"/>
      <c r="L24" s="66"/>
      <c r="M24" s="66"/>
      <c r="N24" s="66"/>
    </row>
  </sheetData>
  <sheetProtection selectLockedCells="1" selectUnlockedCells="1"/>
  <mergeCells count="13">
    <mergeCell ref="I2:I4"/>
    <mergeCell ref="D3:D4"/>
    <mergeCell ref="E3:E4"/>
    <mergeCell ref="F3:F4"/>
    <mergeCell ref="B5:I5"/>
    <mergeCell ref="B23:H23"/>
    <mergeCell ref="A1:H1"/>
    <mergeCell ref="A2:A4"/>
    <mergeCell ref="B2:B4"/>
    <mergeCell ref="C2:C4"/>
    <mergeCell ref="D2:F2"/>
    <mergeCell ref="G2:G4"/>
    <mergeCell ref="H2:H4"/>
  </mergeCells>
  <printOptions/>
  <pageMargins left="1.770138888888889" right="0.7" top="0.75" bottom="0.75" header="0.5118055555555555" footer="0.5118055555555555"/>
  <pageSetup horizontalDpi="300" verticalDpi="300"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Y25"/>
  <sheetViews>
    <sheetView zoomScale="80" zoomScaleNormal="80" zoomScalePageLayoutView="0" workbookViewId="0" topLeftCell="A1">
      <selection activeCell="F30" sqref="F30"/>
    </sheetView>
  </sheetViews>
  <sheetFormatPr defaultColWidth="9.00390625" defaultRowHeight="15"/>
  <cols>
    <col min="1" max="1" width="13.8515625" style="0" customWidth="1"/>
    <col min="2" max="2" width="34.00390625" style="0" customWidth="1"/>
    <col min="3" max="3" width="10.8515625" style="0" customWidth="1"/>
    <col min="4" max="4" width="11.421875" style="0" customWidth="1"/>
    <col min="5" max="7" width="11.28125" style="0" customWidth="1"/>
    <col min="8" max="8" width="11.57421875" style="0" customWidth="1"/>
    <col min="9" max="9" width="50.28125" style="0" customWidth="1"/>
    <col min="10" max="10" width="10.57421875" style="0" customWidth="1"/>
  </cols>
  <sheetData>
    <row r="1" spans="1:14" s="4" customFormat="1" ht="15.75" customHeight="1">
      <c r="A1" s="258" t="s">
        <v>460</v>
      </c>
      <c r="B1" s="258"/>
      <c r="C1" s="258"/>
      <c r="D1" s="258"/>
      <c r="E1" s="258"/>
      <c r="F1" s="258"/>
      <c r="G1" s="258"/>
      <c r="H1" s="258"/>
      <c r="I1" s="179"/>
      <c r="J1" s="7"/>
      <c r="K1" s="7"/>
      <c r="L1" s="7"/>
      <c r="M1" s="7"/>
      <c r="N1" s="7"/>
    </row>
    <row r="2" spans="1:9" s="7" customFormat="1" ht="18.75" customHeight="1">
      <c r="A2" s="241" t="s">
        <v>1</v>
      </c>
      <c r="B2" s="241" t="s">
        <v>2</v>
      </c>
      <c r="C2" s="241" t="s">
        <v>3</v>
      </c>
      <c r="D2" s="254" t="s">
        <v>4</v>
      </c>
      <c r="E2" s="254"/>
      <c r="F2" s="254"/>
      <c r="G2" s="260" t="s">
        <v>5</v>
      </c>
      <c r="H2" s="241" t="s">
        <v>6</v>
      </c>
      <c r="I2" s="241" t="s">
        <v>7</v>
      </c>
    </row>
    <row r="3" spans="1:9" s="7" customFormat="1" ht="15" customHeight="1">
      <c r="A3" s="241"/>
      <c r="B3" s="241"/>
      <c r="C3" s="241"/>
      <c r="D3" s="241" t="s">
        <v>8</v>
      </c>
      <c r="E3" s="241" t="s">
        <v>9</v>
      </c>
      <c r="F3" s="241" t="s">
        <v>10</v>
      </c>
      <c r="G3" s="260"/>
      <c r="H3" s="241"/>
      <c r="I3" s="241"/>
    </row>
    <row r="4" spans="1:9" s="7" customFormat="1" ht="33.75" customHeight="1">
      <c r="A4" s="241"/>
      <c r="B4" s="241"/>
      <c r="C4" s="241"/>
      <c r="D4" s="241"/>
      <c r="E4" s="241"/>
      <c r="F4" s="241"/>
      <c r="G4" s="260"/>
      <c r="H4" s="241"/>
      <c r="I4" s="241"/>
    </row>
    <row r="5" spans="1:15" s="4" customFormat="1" ht="20.25" customHeight="1">
      <c r="A5" s="9" t="s">
        <v>568</v>
      </c>
      <c r="B5" s="255"/>
      <c r="C5" s="255"/>
      <c r="D5" s="255"/>
      <c r="E5" s="255"/>
      <c r="F5" s="255"/>
      <c r="G5" s="255"/>
      <c r="H5" s="255"/>
      <c r="I5" s="255"/>
      <c r="J5" s="7"/>
      <c r="K5" s="7"/>
      <c r="L5" s="7"/>
      <c r="M5" s="7"/>
      <c r="N5" s="7"/>
      <c r="O5" s="7"/>
    </row>
    <row r="6" spans="1:14" s="4" customFormat="1" ht="35.25" customHeight="1">
      <c r="A6" s="9" t="s">
        <v>12</v>
      </c>
      <c r="B6" s="28" t="s">
        <v>569</v>
      </c>
      <c r="C6" s="16" t="s">
        <v>214</v>
      </c>
      <c r="D6" s="17" t="s">
        <v>215</v>
      </c>
      <c r="E6" s="17" t="s">
        <v>216</v>
      </c>
      <c r="F6" s="18" t="s">
        <v>217</v>
      </c>
      <c r="G6" s="17" t="s">
        <v>218</v>
      </c>
      <c r="H6" s="17" t="s">
        <v>194</v>
      </c>
      <c r="I6" s="25" t="s">
        <v>219</v>
      </c>
      <c r="J6" s="7"/>
      <c r="K6" s="7"/>
      <c r="L6" s="7"/>
      <c r="M6" s="7"/>
      <c r="N6" s="7"/>
    </row>
    <row r="7" spans="1:15" s="4" customFormat="1" ht="33" customHeight="1">
      <c r="A7" s="85"/>
      <c r="B7" s="28" t="s">
        <v>24</v>
      </c>
      <c r="C7" s="29" t="s">
        <v>259</v>
      </c>
      <c r="D7" s="23">
        <v>2.1</v>
      </c>
      <c r="E7" s="23">
        <v>3.3</v>
      </c>
      <c r="F7" s="23">
        <v>23.4</v>
      </c>
      <c r="G7" s="23">
        <v>131.8</v>
      </c>
      <c r="H7" s="23">
        <v>0.08</v>
      </c>
      <c r="I7" s="25" t="s">
        <v>221</v>
      </c>
      <c r="J7" s="7"/>
      <c r="K7" s="7"/>
      <c r="L7" s="7"/>
      <c r="M7" s="7"/>
      <c r="N7" s="7"/>
      <c r="O7" s="7"/>
    </row>
    <row r="8" spans="1:14" s="4" customFormat="1" ht="35.25" customHeight="1">
      <c r="A8" s="29"/>
      <c r="B8" s="37" t="s">
        <v>371</v>
      </c>
      <c r="C8" s="29" t="s">
        <v>35</v>
      </c>
      <c r="D8" s="17" t="s">
        <v>118</v>
      </c>
      <c r="E8" s="17" t="s">
        <v>319</v>
      </c>
      <c r="F8" s="17" t="s">
        <v>278</v>
      </c>
      <c r="G8" s="138" t="s">
        <v>320</v>
      </c>
      <c r="H8" s="17" t="s">
        <v>37</v>
      </c>
      <c r="I8" s="25" t="s">
        <v>23</v>
      </c>
      <c r="J8" s="7"/>
      <c r="K8" s="7"/>
      <c r="L8" s="7"/>
      <c r="M8" s="7"/>
      <c r="N8" s="7"/>
    </row>
    <row r="9" spans="1:14" s="4" customFormat="1" ht="22.5" customHeight="1">
      <c r="A9" s="30"/>
      <c r="B9" s="120"/>
      <c r="C9" s="9" t="s">
        <v>570</v>
      </c>
      <c r="D9" s="182">
        <v>11.96</v>
      </c>
      <c r="E9" s="182">
        <v>12.99</v>
      </c>
      <c r="F9" s="182">
        <v>67.57</v>
      </c>
      <c r="G9" s="182">
        <v>426.44</v>
      </c>
      <c r="H9" s="182">
        <f>H6+H7+H8</f>
        <v>1.06</v>
      </c>
      <c r="I9" s="128"/>
      <c r="J9" s="35">
        <f>G9*100/1472</f>
        <v>28.970108695652176</v>
      </c>
      <c r="K9" s="7"/>
      <c r="L9" s="7"/>
      <c r="M9" s="7"/>
      <c r="N9" s="7"/>
    </row>
    <row r="10" spans="1:15" s="4" customFormat="1" ht="48.75" customHeight="1">
      <c r="A10" s="53" t="s">
        <v>33</v>
      </c>
      <c r="B10" s="50" t="s">
        <v>328</v>
      </c>
      <c r="C10" s="29" t="s">
        <v>35</v>
      </c>
      <c r="D10" s="17" t="s">
        <v>36</v>
      </c>
      <c r="E10" s="18" t="s">
        <v>57</v>
      </c>
      <c r="F10" s="17" t="s">
        <v>177</v>
      </c>
      <c r="G10" s="17" t="s">
        <v>39</v>
      </c>
      <c r="H10" s="17" t="s">
        <v>40</v>
      </c>
      <c r="I10" s="19" t="s">
        <v>571</v>
      </c>
      <c r="J10" s="7"/>
      <c r="K10" s="7"/>
      <c r="L10" s="7"/>
      <c r="M10" s="7"/>
      <c r="N10" s="7"/>
      <c r="O10" s="7"/>
    </row>
    <row r="11" spans="1:15" s="4" customFormat="1" ht="48.75" customHeight="1">
      <c r="A11" s="53"/>
      <c r="B11" s="28"/>
      <c r="C11" s="29"/>
      <c r="D11" s="17"/>
      <c r="E11" s="18"/>
      <c r="F11" s="17"/>
      <c r="G11" s="17"/>
      <c r="H11" s="17"/>
      <c r="I11" s="19"/>
      <c r="J11" s="7"/>
      <c r="K11" s="7"/>
      <c r="L11" s="7"/>
      <c r="M11" s="7"/>
      <c r="N11" s="7"/>
      <c r="O11" s="7"/>
    </row>
    <row r="12" spans="1:14" s="4" customFormat="1" ht="21" customHeight="1">
      <c r="A12" s="30"/>
      <c r="B12" s="120"/>
      <c r="C12" s="9" t="s">
        <v>35</v>
      </c>
      <c r="D12" s="135">
        <v>0.9</v>
      </c>
      <c r="E12" s="135">
        <v>0</v>
      </c>
      <c r="F12" s="135">
        <v>18.18</v>
      </c>
      <c r="G12" s="135">
        <v>76</v>
      </c>
      <c r="H12" s="135" t="str">
        <f>H10</f>
        <v>3,6</v>
      </c>
      <c r="I12" s="128"/>
      <c r="J12" s="35">
        <f>G12*100/1472</f>
        <v>5.163043478260869</v>
      </c>
      <c r="K12" s="7"/>
      <c r="L12" s="7"/>
      <c r="M12" s="7"/>
      <c r="N12" s="7"/>
    </row>
    <row r="13" spans="1:14" s="4" customFormat="1" ht="33.75" customHeight="1">
      <c r="A13" s="88" t="s">
        <v>42</v>
      </c>
      <c r="B13" s="28" t="s">
        <v>138</v>
      </c>
      <c r="C13" s="29" t="s">
        <v>60</v>
      </c>
      <c r="D13" s="17" t="s">
        <v>139</v>
      </c>
      <c r="E13" s="17" t="s">
        <v>140</v>
      </c>
      <c r="F13" s="17" t="s">
        <v>141</v>
      </c>
      <c r="G13" s="17" t="s">
        <v>142</v>
      </c>
      <c r="H13" s="17" t="s">
        <v>143</v>
      </c>
      <c r="I13" s="25" t="s">
        <v>144</v>
      </c>
      <c r="J13" s="7"/>
      <c r="K13" s="7"/>
      <c r="L13" s="7"/>
      <c r="M13" s="7"/>
      <c r="N13" s="7"/>
    </row>
    <row r="14" spans="1:103" s="45" customFormat="1" ht="47.25" customHeight="1">
      <c r="A14" s="29"/>
      <c r="B14" s="28" t="s">
        <v>572</v>
      </c>
      <c r="C14" s="29" t="s">
        <v>44</v>
      </c>
      <c r="D14" s="17" t="s">
        <v>45</v>
      </c>
      <c r="E14" s="17" t="s">
        <v>46</v>
      </c>
      <c r="F14" s="17" t="s">
        <v>47</v>
      </c>
      <c r="G14" s="17" t="s">
        <v>573</v>
      </c>
      <c r="H14" s="17" t="s">
        <v>49</v>
      </c>
      <c r="I14" s="25" t="s">
        <v>574</v>
      </c>
      <c r="J14" s="43"/>
      <c r="K14" s="43"/>
      <c r="L14" s="43"/>
      <c r="M14" s="43"/>
      <c r="N14" s="43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</row>
    <row r="15" spans="1:15" s="4" customFormat="1" ht="33.75" customHeight="1">
      <c r="A15" s="197"/>
      <c r="B15" s="202" t="s">
        <v>182</v>
      </c>
      <c r="C15" s="197" t="s">
        <v>386</v>
      </c>
      <c r="D15" s="199" t="s">
        <v>387</v>
      </c>
      <c r="E15" s="199" t="s">
        <v>388</v>
      </c>
      <c r="F15" s="199" t="s">
        <v>389</v>
      </c>
      <c r="G15" s="199" t="s">
        <v>390</v>
      </c>
      <c r="H15" s="199" t="s">
        <v>391</v>
      </c>
      <c r="I15" s="159" t="s">
        <v>184</v>
      </c>
      <c r="J15" s="7"/>
      <c r="K15" s="7"/>
      <c r="L15" s="7"/>
      <c r="M15" s="7"/>
      <c r="N15" s="7"/>
      <c r="O15" s="7"/>
    </row>
    <row r="16" spans="1:15" s="4" customFormat="1" ht="32.25" customHeight="1">
      <c r="A16" s="16"/>
      <c r="B16" s="50" t="s">
        <v>358</v>
      </c>
      <c r="C16" s="29" t="s">
        <v>35</v>
      </c>
      <c r="D16" s="23">
        <v>0.12</v>
      </c>
      <c r="E16" s="23">
        <v>0.1</v>
      </c>
      <c r="F16" s="23">
        <v>18.1</v>
      </c>
      <c r="G16" s="23">
        <v>73.5</v>
      </c>
      <c r="H16" s="23">
        <v>0.65</v>
      </c>
      <c r="I16" s="25" t="s">
        <v>244</v>
      </c>
      <c r="J16" s="7"/>
      <c r="K16" s="7"/>
      <c r="L16" s="7"/>
      <c r="M16" s="7"/>
      <c r="N16" s="7"/>
      <c r="O16" s="7"/>
    </row>
    <row r="17" spans="1:15" s="4" customFormat="1" ht="32.25" customHeight="1">
      <c r="A17" s="16"/>
      <c r="B17" s="203" t="s">
        <v>575</v>
      </c>
      <c r="C17" s="29" t="s">
        <v>159</v>
      </c>
      <c r="D17" s="23">
        <v>3.8</v>
      </c>
      <c r="E17" s="23" t="s">
        <v>576</v>
      </c>
      <c r="F17" s="23">
        <v>20.8</v>
      </c>
      <c r="G17" s="23">
        <v>103.4</v>
      </c>
      <c r="H17" s="23">
        <v>0</v>
      </c>
      <c r="I17" s="25" t="s">
        <v>577</v>
      </c>
      <c r="J17" s="7"/>
      <c r="K17" s="7"/>
      <c r="L17" s="7"/>
      <c r="M17" s="7"/>
      <c r="N17" s="7"/>
      <c r="O17" s="7"/>
    </row>
    <row r="18" spans="1:9" s="7" customFormat="1" ht="19.5" customHeight="1">
      <c r="A18" s="16"/>
      <c r="B18" s="28" t="s">
        <v>69</v>
      </c>
      <c r="C18" s="29" t="s">
        <v>70</v>
      </c>
      <c r="D18" s="17" t="s">
        <v>71</v>
      </c>
      <c r="E18" s="17" t="s">
        <v>72</v>
      </c>
      <c r="F18" s="17" t="s">
        <v>73</v>
      </c>
      <c r="G18" s="17" t="s">
        <v>74</v>
      </c>
      <c r="H18" s="17">
        <v>0</v>
      </c>
      <c r="I18" s="28"/>
    </row>
    <row r="19" spans="1:14" s="4" customFormat="1" ht="21" customHeight="1">
      <c r="A19" s="30"/>
      <c r="B19" s="203"/>
      <c r="C19" s="9" t="s">
        <v>578</v>
      </c>
      <c r="D19" s="158">
        <v>24.65</v>
      </c>
      <c r="E19" s="158">
        <v>22.24</v>
      </c>
      <c r="F19" s="158">
        <v>88.08</v>
      </c>
      <c r="G19" s="158">
        <v>651.92</v>
      </c>
      <c r="H19" s="158">
        <f>H13+H14+H15+H16+H18</f>
        <v>14.24</v>
      </c>
      <c r="I19" s="121"/>
      <c r="J19" s="35">
        <f>G19*100/1472</f>
        <v>44.28804347826087</v>
      </c>
      <c r="K19" s="7"/>
      <c r="L19" s="7"/>
      <c r="M19" s="7"/>
      <c r="N19" s="7"/>
    </row>
    <row r="20" spans="1:14" s="4" customFormat="1" ht="46.5" customHeight="1">
      <c r="A20" s="5" t="s">
        <v>76</v>
      </c>
      <c r="B20" s="173" t="s">
        <v>579</v>
      </c>
      <c r="C20" s="29" t="s">
        <v>247</v>
      </c>
      <c r="D20" s="17" t="s">
        <v>580</v>
      </c>
      <c r="E20" s="17" t="s">
        <v>581</v>
      </c>
      <c r="F20" s="17" t="s">
        <v>582</v>
      </c>
      <c r="G20" s="17" t="s">
        <v>583</v>
      </c>
      <c r="H20" s="74" t="s">
        <v>584</v>
      </c>
      <c r="I20" s="25" t="s">
        <v>585</v>
      </c>
      <c r="J20" s="7"/>
      <c r="K20" s="7"/>
      <c r="L20" s="7"/>
      <c r="M20" s="7"/>
      <c r="N20" s="7"/>
    </row>
    <row r="21" spans="1:14" s="4" customFormat="1" ht="35.25" customHeight="1">
      <c r="A21" s="38"/>
      <c r="B21" s="133" t="s">
        <v>257</v>
      </c>
      <c r="C21" s="157" t="s">
        <v>174</v>
      </c>
      <c r="D21" s="69">
        <v>0.04</v>
      </c>
      <c r="E21" s="69">
        <v>0.01</v>
      </c>
      <c r="F21" s="69">
        <v>6.99</v>
      </c>
      <c r="G21" s="69">
        <v>28</v>
      </c>
      <c r="H21" s="69">
        <v>0.02</v>
      </c>
      <c r="I21" s="25" t="s">
        <v>586</v>
      </c>
      <c r="J21" s="7"/>
      <c r="K21" s="7"/>
      <c r="L21" s="7"/>
      <c r="M21" s="7"/>
      <c r="N21" s="7"/>
    </row>
    <row r="22" spans="1:15" s="4" customFormat="1" ht="34.5" customHeight="1">
      <c r="A22" s="52"/>
      <c r="B22" s="28"/>
      <c r="C22" s="94"/>
      <c r="D22" s="23"/>
      <c r="E22" s="23"/>
      <c r="F22" s="23"/>
      <c r="G22" s="23"/>
      <c r="H22" s="23"/>
      <c r="I22" s="25"/>
      <c r="J22" s="151"/>
      <c r="K22" s="7"/>
      <c r="L22" s="7"/>
      <c r="M22" s="7"/>
      <c r="N22" s="7"/>
      <c r="O22" s="7"/>
    </row>
    <row r="23" spans="1:14" s="4" customFormat="1" ht="20.25" customHeight="1">
      <c r="A23" s="183"/>
      <c r="B23" s="204"/>
      <c r="C23" s="185" t="s">
        <v>587</v>
      </c>
      <c r="D23" s="186">
        <f>D20+D21+D22</f>
        <v>7.14</v>
      </c>
      <c r="E23" s="186">
        <f>E20+E21+E22</f>
        <v>14.81</v>
      </c>
      <c r="F23" s="186">
        <f>F20+F21+F22</f>
        <v>63.09</v>
      </c>
      <c r="G23" s="186">
        <v>193.3</v>
      </c>
      <c r="H23" s="186">
        <v>0.29</v>
      </c>
      <c r="I23" s="187"/>
      <c r="J23" s="35">
        <f>G23*100/1472</f>
        <v>13.13179347826087</v>
      </c>
      <c r="K23" s="7"/>
      <c r="L23" s="7"/>
      <c r="M23" s="7"/>
      <c r="N23" s="7"/>
    </row>
    <row r="24" spans="1:14" s="4" customFormat="1" ht="15.75">
      <c r="A24" s="188"/>
      <c r="B24" s="262"/>
      <c r="C24" s="262"/>
      <c r="D24" s="262"/>
      <c r="E24" s="262"/>
      <c r="F24" s="262"/>
      <c r="G24" s="262"/>
      <c r="H24" s="262"/>
      <c r="I24" s="189"/>
      <c r="J24" s="7"/>
      <c r="K24" s="7"/>
      <c r="L24" s="7"/>
      <c r="M24" s="7"/>
      <c r="N24" s="7"/>
    </row>
    <row r="25" spans="1:14" s="81" customFormat="1" ht="19.5" customHeight="1">
      <c r="A25" s="190" t="s">
        <v>93</v>
      </c>
      <c r="B25" s="60"/>
      <c r="C25" s="60">
        <v>1223.6</v>
      </c>
      <c r="D25" s="60">
        <f>D9+D12+D19+D23</f>
        <v>44.65</v>
      </c>
      <c r="E25" s="60">
        <f>E9+E12+E19+E23</f>
        <v>50.04</v>
      </c>
      <c r="F25" s="60">
        <f>F9+F12+F19+F23</f>
        <v>236.92</v>
      </c>
      <c r="G25" s="60">
        <f>G9+G12+G19+G23</f>
        <v>1347.6599999999999</v>
      </c>
      <c r="H25" s="60">
        <f>H9+H12+H19+H23</f>
        <v>19.189999999999998</v>
      </c>
      <c r="I25" s="192"/>
      <c r="J25" s="35">
        <f>G25*100/1472</f>
        <v>91.55298913043478</v>
      </c>
      <c r="K25" s="66"/>
      <c r="L25" s="66"/>
      <c r="M25" s="66"/>
      <c r="N25" s="66"/>
    </row>
  </sheetData>
  <sheetProtection selectLockedCells="1" selectUnlockedCells="1"/>
  <mergeCells count="13">
    <mergeCell ref="I2:I4"/>
    <mergeCell ref="D3:D4"/>
    <mergeCell ref="E3:E4"/>
    <mergeCell ref="F3:F4"/>
    <mergeCell ref="B5:I5"/>
    <mergeCell ref="B24:H24"/>
    <mergeCell ref="A1:H1"/>
    <mergeCell ref="A2:A4"/>
    <mergeCell ref="B2:B4"/>
    <mergeCell ref="C2:C4"/>
    <mergeCell ref="D2:F2"/>
    <mergeCell ref="G2:G4"/>
    <mergeCell ref="H2:H4"/>
  </mergeCells>
  <printOptions/>
  <pageMargins left="1.6097222222222223" right="0.7" top="0.75" bottom="0.75" header="0.5118055555555555" footer="0.5118055555555555"/>
  <pageSetup horizontalDpi="300" verticalDpi="300" orientation="landscape" paperSize="9" scale="6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Z26"/>
  <sheetViews>
    <sheetView zoomScale="80" zoomScaleNormal="80" zoomScalePageLayoutView="0" workbookViewId="0" topLeftCell="B16">
      <selection activeCell="I16" sqref="I16"/>
    </sheetView>
  </sheetViews>
  <sheetFormatPr defaultColWidth="9.00390625" defaultRowHeight="15"/>
  <cols>
    <col min="1" max="1" width="13.8515625" style="0" customWidth="1"/>
    <col min="2" max="2" width="34.00390625" style="0" customWidth="1"/>
    <col min="3" max="3" width="11.140625" style="0" customWidth="1"/>
    <col min="4" max="4" width="12.00390625" style="0" customWidth="1"/>
    <col min="5" max="5" width="11.8515625" style="0" customWidth="1"/>
    <col min="6" max="6" width="11.57421875" style="0" customWidth="1"/>
    <col min="7" max="7" width="11.28125" style="0" customWidth="1"/>
    <col min="8" max="8" width="11.7109375" style="0" customWidth="1"/>
    <col min="9" max="9" width="48.8515625" style="0" customWidth="1"/>
    <col min="10" max="10" width="10.57421875" style="0" customWidth="1"/>
  </cols>
  <sheetData>
    <row r="1" spans="1:9" s="7" customFormat="1" ht="19.5" customHeight="1">
      <c r="A1" s="171"/>
      <c r="B1" s="253" t="s">
        <v>588</v>
      </c>
      <c r="C1" s="253"/>
      <c r="D1" s="253"/>
      <c r="E1" s="253"/>
      <c r="F1" s="253"/>
      <c r="G1" s="253"/>
      <c r="H1" s="253"/>
      <c r="I1" s="253"/>
    </row>
    <row r="2" spans="1:9" s="7" customFormat="1" ht="18.75" customHeight="1">
      <c r="A2" s="241" t="s">
        <v>1</v>
      </c>
      <c r="B2" s="241" t="s">
        <v>2</v>
      </c>
      <c r="C2" s="241" t="s">
        <v>3</v>
      </c>
      <c r="D2" s="254" t="s">
        <v>4</v>
      </c>
      <c r="E2" s="254"/>
      <c r="F2" s="254"/>
      <c r="G2" s="241" t="s">
        <v>5</v>
      </c>
      <c r="H2" s="241" t="s">
        <v>6</v>
      </c>
      <c r="I2" s="241" t="s">
        <v>7</v>
      </c>
    </row>
    <row r="3" spans="1:9" s="7" customFormat="1" ht="15" customHeight="1">
      <c r="A3" s="241"/>
      <c r="B3" s="241"/>
      <c r="C3" s="241"/>
      <c r="D3" s="241" t="s">
        <v>8</v>
      </c>
      <c r="E3" s="241" t="s">
        <v>9</v>
      </c>
      <c r="F3" s="241" t="s">
        <v>10</v>
      </c>
      <c r="G3" s="241"/>
      <c r="H3" s="241"/>
      <c r="I3" s="241"/>
    </row>
    <row r="4" spans="1:9" s="7" customFormat="1" ht="31.5" customHeight="1">
      <c r="A4" s="241"/>
      <c r="B4" s="241"/>
      <c r="C4" s="241"/>
      <c r="D4" s="241"/>
      <c r="E4" s="241"/>
      <c r="F4" s="241"/>
      <c r="G4" s="241"/>
      <c r="H4" s="241"/>
      <c r="I4" s="241"/>
    </row>
    <row r="5" spans="1:9" s="7" customFormat="1" ht="19.5" customHeight="1">
      <c r="A5" s="9" t="s">
        <v>589</v>
      </c>
      <c r="B5" s="255"/>
      <c r="C5" s="255"/>
      <c r="D5" s="255"/>
      <c r="E5" s="255"/>
      <c r="F5" s="255"/>
      <c r="G5" s="255"/>
      <c r="H5" s="255"/>
      <c r="I5" s="255"/>
    </row>
    <row r="6" spans="1:9" s="7" customFormat="1" ht="35.25" customHeight="1">
      <c r="A6" s="53" t="s">
        <v>12</v>
      </c>
      <c r="B6" s="28" t="s">
        <v>590</v>
      </c>
      <c r="C6" s="29" t="s">
        <v>159</v>
      </c>
      <c r="D6" s="17" t="s">
        <v>27</v>
      </c>
      <c r="E6" s="17" t="s">
        <v>591</v>
      </c>
      <c r="F6" s="17" t="s">
        <v>592</v>
      </c>
      <c r="G6" s="17" t="s">
        <v>593</v>
      </c>
      <c r="H6" s="17" t="s">
        <v>57</v>
      </c>
      <c r="I6" s="25" t="s">
        <v>594</v>
      </c>
    </row>
    <row r="7" spans="1:9" s="7" customFormat="1" ht="35.25" customHeight="1">
      <c r="A7" s="53"/>
      <c r="B7" s="156" t="s">
        <v>85</v>
      </c>
      <c r="C7" s="157" t="s">
        <v>174</v>
      </c>
      <c r="D7" s="69">
        <v>0.04</v>
      </c>
      <c r="E7" s="69">
        <v>0.01</v>
      </c>
      <c r="F7" s="69">
        <v>6.99</v>
      </c>
      <c r="G7" s="69">
        <v>28</v>
      </c>
      <c r="H7" s="69">
        <v>0.02</v>
      </c>
      <c r="I7" s="134" t="s">
        <v>258</v>
      </c>
    </row>
    <row r="8" spans="1:14" s="4" customFormat="1" ht="35.25" customHeight="1">
      <c r="A8" s="38"/>
      <c r="B8" s="28" t="s">
        <v>292</v>
      </c>
      <c r="C8" s="157" t="s">
        <v>107</v>
      </c>
      <c r="D8" s="69">
        <v>2.1</v>
      </c>
      <c r="E8" s="69">
        <v>6.6</v>
      </c>
      <c r="F8" s="69">
        <v>12.8</v>
      </c>
      <c r="G8" s="69">
        <v>119</v>
      </c>
      <c r="H8" s="69">
        <v>0</v>
      </c>
      <c r="I8" s="25" t="s">
        <v>108</v>
      </c>
      <c r="J8" s="7"/>
      <c r="K8" s="7"/>
      <c r="L8" s="7"/>
      <c r="M8" s="7"/>
      <c r="N8" s="7"/>
    </row>
    <row r="9" spans="1:15" s="4" customFormat="1" ht="33" customHeight="1">
      <c r="A9" s="85"/>
      <c r="B9" s="28"/>
      <c r="C9" s="29"/>
      <c r="D9" s="23"/>
      <c r="E9" s="23"/>
      <c r="F9" s="23"/>
      <c r="G9" s="23"/>
      <c r="H9" s="23"/>
      <c r="I9" s="25"/>
      <c r="J9" s="7"/>
      <c r="K9" s="7"/>
      <c r="L9" s="7"/>
      <c r="M9" s="7"/>
      <c r="N9" s="7"/>
      <c r="O9" s="7"/>
    </row>
    <row r="10" spans="1:10" s="7" customFormat="1" ht="20.25" customHeight="1">
      <c r="A10" s="30"/>
      <c r="B10" s="120"/>
      <c r="C10" s="9" t="s">
        <v>595</v>
      </c>
      <c r="D10" s="182">
        <v>5.44</v>
      </c>
      <c r="E10" s="182">
        <v>17.19</v>
      </c>
      <c r="F10" s="182">
        <v>69.29</v>
      </c>
      <c r="G10" s="182">
        <v>451.5</v>
      </c>
      <c r="H10" s="182">
        <v>0.02</v>
      </c>
      <c r="I10" s="128"/>
      <c r="J10" s="35">
        <f>G10*100/1472</f>
        <v>30.672554347826086</v>
      </c>
    </row>
    <row r="11" spans="1:15" s="4" customFormat="1" ht="36" customHeight="1">
      <c r="A11" s="53" t="s">
        <v>33</v>
      </c>
      <c r="B11" s="37" t="s">
        <v>474</v>
      </c>
      <c r="C11" s="38">
        <v>180</v>
      </c>
      <c r="D11" s="17" t="s">
        <v>36</v>
      </c>
      <c r="E11" s="17" t="s">
        <v>57</v>
      </c>
      <c r="F11" s="17" t="s">
        <v>177</v>
      </c>
      <c r="G11" s="17" t="s">
        <v>39</v>
      </c>
      <c r="H11" s="17" t="s">
        <v>40</v>
      </c>
      <c r="I11" s="25" t="s">
        <v>475</v>
      </c>
      <c r="J11" s="7"/>
      <c r="K11" s="7"/>
      <c r="L11" s="7"/>
      <c r="M11" s="7"/>
      <c r="N11" s="7"/>
      <c r="O11" s="7"/>
    </row>
    <row r="12" spans="1:10" s="7" customFormat="1" ht="19.5" customHeight="1">
      <c r="A12" s="30"/>
      <c r="B12" s="120"/>
      <c r="C12" s="9" t="s">
        <v>35</v>
      </c>
      <c r="D12" s="182" t="str">
        <f>D11</f>
        <v>0,90</v>
      </c>
      <c r="E12" s="182" t="str">
        <f>E11</f>
        <v>0</v>
      </c>
      <c r="F12" s="182" t="str">
        <f>F11</f>
        <v>18,18</v>
      </c>
      <c r="G12" s="182" t="str">
        <f>G11</f>
        <v>76</v>
      </c>
      <c r="H12" s="182" t="str">
        <f>H11</f>
        <v>3,6</v>
      </c>
      <c r="I12" s="128"/>
      <c r="J12" s="35">
        <f>G12*100/1472</f>
        <v>5.163043478260869</v>
      </c>
    </row>
    <row r="13" spans="1:15" s="4" customFormat="1" ht="50.25" customHeight="1">
      <c r="A13" s="39" t="s">
        <v>42</v>
      </c>
      <c r="B13" s="131" t="s">
        <v>596</v>
      </c>
      <c r="C13" s="118" t="s">
        <v>303</v>
      </c>
      <c r="D13" s="47" t="s">
        <v>380</v>
      </c>
      <c r="E13" s="47" t="s">
        <v>497</v>
      </c>
      <c r="F13" s="47" t="s">
        <v>478</v>
      </c>
      <c r="G13" s="48" t="s">
        <v>232</v>
      </c>
      <c r="H13" s="116" t="s">
        <v>479</v>
      </c>
      <c r="I13" s="25" t="s">
        <v>597</v>
      </c>
      <c r="J13" s="7"/>
      <c r="K13" s="7"/>
      <c r="L13" s="7"/>
      <c r="M13" s="7"/>
      <c r="N13" s="7"/>
      <c r="O13" s="7"/>
    </row>
    <row r="14" spans="1:9" s="7" customFormat="1" ht="35.25" customHeight="1">
      <c r="A14" s="46"/>
      <c r="B14" s="133" t="s">
        <v>517</v>
      </c>
      <c r="C14" s="11" t="s">
        <v>236</v>
      </c>
      <c r="D14" s="47" t="s">
        <v>380</v>
      </c>
      <c r="E14" s="47" t="s">
        <v>518</v>
      </c>
      <c r="F14" s="47" t="s">
        <v>71</v>
      </c>
      <c r="G14" s="48" t="s">
        <v>519</v>
      </c>
      <c r="H14" s="47" t="s">
        <v>490</v>
      </c>
      <c r="I14" s="25" t="s">
        <v>520</v>
      </c>
    </row>
    <row r="15" spans="1:9" s="7" customFormat="1" ht="35.25" customHeight="1">
      <c r="A15" s="46"/>
      <c r="B15" s="10" t="s">
        <v>598</v>
      </c>
      <c r="C15" s="11" t="s">
        <v>52</v>
      </c>
      <c r="D15" s="47" t="s">
        <v>53</v>
      </c>
      <c r="E15" s="47" t="s">
        <v>54</v>
      </c>
      <c r="F15" s="47" t="s">
        <v>55</v>
      </c>
      <c r="G15" s="48" t="s">
        <v>599</v>
      </c>
      <c r="H15" s="47" t="s">
        <v>57</v>
      </c>
      <c r="I15" s="25" t="s">
        <v>58</v>
      </c>
    </row>
    <row r="16" spans="1:104" s="175" customFormat="1" ht="36" customHeight="1">
      <c r="A16" s="194"/>
      <c r="B16" s="50" t="s">
        <v>420</v>
      </c>
      <c r="C16" s="29" t="s">
        <v>35</v>
      </c>
      <c r="D16" s="17" t="s">
        <v>421</v>
      </c>
      <c r="E16" s="17" t="s">
        <v>422</v>
      </c>
      <c r="F16" s="17" t="s">
        <v>600</v>
      </c>
      <c r="G16" s="17" t="s">
        <v>424</v>
      </c>
      <c r="H16" s="17" t="s">
        <v>425</v>
      </c>
      <c r="I16" s="25" t="s">
        <v>601</v>
      </c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</row>
    <row r="17" spans="1:15" s="4" customFormat="1" ht="36" customHeight="1">
      <c r="A17" s="75"/>
      <c r="B17" s="28" t="s">
        <v>69</v>
      </c>
      <c r="C17" s="29" t="s">
        <v>70</v>
      </c>
      <c r="D17" s="17" t="s">
        <v>71</v>
      </c>
      <c r="E17" s="17" t="s">
        <v>72</v>
      </c>
      <c r="F17" s="17" t="s">
        <v>73</v>
      </c>
      <c r="G17" s="17" t="s">
        <v>74</v>
      </c>
      <c r="H17" s="17" t="s">
        <v>57</v>
      </c>
      <c r="I17" s="25"/>
      <c r="J17" s="7"/>
      <c r="K17" s="7"/>
      <c r="L17" s="7"/>
      <c r="M17" s="7"/>
      <c r="N17" s="7"/>
      <c r="O17" s="7"/>
    </row>
    <row r="18" spans="1:15" s="4" customFormat="1" ht="34.5" customHeight="1">
      <c r="A18" s="75"/>
      <c r="B18" s="28"/>
      <c r="C18" s="29"/>
      <c r="D18" s="17"/>
      <c r="E18" s="17"/>
      <c r="F18" s="17"/>
      <c r="G18" s="17"/>
      <c r="H18" s="17"/>
      <c r="I18" s="25"/>
      <c r="J18" s="7"/>
      <c r="K18" s="7"/>
      <c r="L18" s="7"/>
      <c r="M18" s="7"/>
      <c r="N18" s="7"/>
      <c r="O18" s="7"/>
    </row>
    <row r="19" spans="1:9" s="7" customFormat="1" ht="19.5" customHeight="1">
      <c r="A19" s="16"/>
      <c r="B19" s="28"/>
      <c r="C19" s="29"/>
      <c r="D19" s="17"/>
      <c r="E19" s="17"/>
      <c r="F19" s="17"/>
      <c r="G19" s="17"/>
      <c r="H19" s="17"/>
      <c r="I19" s="28"/>
    </row>
    <row r="20" spans="1:10" s="7" customFormat="1" ht="21" customHeight="1">
      <c r="A20" s="30"/>
      <c r="B20" s="120"/>
      <c r="C20" s="9" t="s">
        <v>148</v>
      </c>
      <c r="D20" s="158">
        <v>10.82</v>
      </c>
      <c r="E20" s="158">
        <v>8.73</v>
      </c>
      <c r="F20" s="158">
        <v>72.48</v>
      </c>
      <c r="G20" s="158">
        <v>414.34</v>
      </c>
      <c r="H20" s="158">
        <v>12.55</v>
      </c>
      <c r="I20" s="121"/>
      <c r="J20" s="35">
        <f>G20*100/1472</f>
        <v>28.148097826086957</v>
      </c>
    </row>
    <row r="21" spans="1:9" s="7" customFormat="1" ht="48.75" customHeight="1">
      <c r="A21" s="78" t="s">
        <v>76</v>
      </c>
      <c r="B21" s="37" t="s">
        <v>397</v>
      </c>
      <c r="C21" s="29" t="s">
        <v>116</v>
      </c>
      <c r="D21" s="17" t="s">
        <v>198</v>
      </c>
      <c r="E21" s="17" t="s">
        <v>199</v>
      </c>
      <c r="F21" s="17" t="s">
        <v>200</v>
      </c>
      <c r="G21" s="17" t="s">
        <v>201</v>
      </c>
      <c r="H21" s="17" t="s">
        <v>202</v>
      </c>
      <c r="I21" s="25" t="s">
        <v>602</v>
      </c>
    </row>
    <row r="22" spans="1:9" s="7" customFormat="1" ht="48.75" customHeight="1">
      <c r="A22" s="205"/>
      <c r="B22" s="205" t="s">
        <v>437</v>
      </c>
      <c r="C22" s="29" t="s">
        <v>159</v>
      </c>
      <c r="D22" s="17" t="s">
        <v>190</v>
      </c>
      <c r="E22" s="17" t="s">
        <v>603</v>
      </c>
      <c r="F22" s="17" t="s">
        <v>604</v>
      </c>
      <c r="G22" s="17" t="s">
        <v>605</v>
      </c>
      <c r="H22" s="17" t="s">
        <v>541</v>
      </c>
      <c r="I22" s="19" t="s">
        <v>606</v>
      </c>
    </row>
    <row r="23" spans="1:15" s="4" customFormat="1" ht="46.5" customHeight="1">
      <c r="A23" s="37"/>
      <c r="B23" s="28"/>
      <c r="C23" s="29"/>
      <c r="D23" s="23"/>
      <c r="E23" s="23"/>
      <c r="F23" s="23"/>
      <c r="G23" s="23"/>
      <c r="H23" s="23"/>
      <c r="I23" s="19"/>
      <c r="J23" s="7"/>
      <c r="K23" s="7"/>
      <c r="L23" s="7"/>
      <c r="M23" s="7"/>
      <c r="N23" s="7"/>
      <c r="O23" s="7"/>
    </row>
    <row r="24" spans="1:10" s="7" customFormat="1" ht="20.25" customHeight="1">
      <c r="A24" s="97"/>
      <c r="B24" s="54"/>
      <c r="C24" s="5" t="s">
        <v>546</v>
      </c>
      <c r="D24" s="162">
        <v>9.84</v>
      </c>
      <c r="E24" s="162">
        <v>9.05</v>
      </c>
      <c r="F24" s="162">
        <v>20</v>
      </c>
      <c r="G24" s="162">
        <v>207.3</v>
      </c>
      <c r="H24" s="162">
        <v>0.48</v>
      </c>
      <c r="I24" s="99"/>
      <c r="J24" s="35">
        <f>G24*100/1472</f>
        <v>14.08288043478261</v>
      </c>
    </row>
    <row r="25" spans="1:9" s="7" customFormat="1" ht="15.75">
      <c r="A25" s="176"/>
      <c r="B25" s="263"/>
      <c r="C25" s="263"/>
      <c r="D25" s="263"/>
      <c r="E25" s="263"/>
      <c r="F25" s="263"/>
      <c r="G25" s="263"/>
      <c r="H25" s="263"/>
      <c r="I25" s="120"/>
    </row>
    <row r="26" spans="1:10" s="66" customFormat="1" ht="20.25" customHeight="1">
      <c r="A26" s="58" t="s">
        <v>93</v>
      </c>
      <c r="B26" s="163"/>
      <c r="C26" s="158">
        <v>1525</v>
      </c>
      <c r="D26" s="164">
        <f>D10+D12+D20+D24</f>
        <v>27</v>
      </c>
      <c r="E26" s="164">
        <f>E10+E12+E20+E24</f>
        <v>34.97</v>
      </c>
      <c r="F26" s="164">
        <f>F10+F12+F20+F24</f>
        <v>179.95</v>
      </c>
      <c r="G26" s="164">
        <f>G10+G12+G20+G24</f>
        <v>1149.1399999999999</v>
      </c>
      <c r="H26" s="164">
        <f>H10+H12+H20+H24</f>
        <v>16.650000000000002</v>
      </c>
      <c r="I26" s="178"/>
      <c r="J26" s="35">
        <f>G26*100/1472</f>
        <v>78.06657608695652</v>
      </c>
    </row>
  </sheetData>
  <sheetProtection selectLockedCells="1" selectUnlockedCells="1"/>
  <mergeCells count="13">
    <mergeCell ref="F3:F4"/>
    <mergeCell ref="B5:I5"/>
    <mergeCell ref="B25:H25"/>
    <mergeCell ref="B1:I1"/>
    <mergeCell ref="A2:A4"/>
    <mergeCell ref="B2:B4"/>
    <mergeCell ref="C2:C4"/>
    <mergeCell ref="D2:F2"/>
    <mergeCell ref="G2:G4"/>
    <mergeCell ref="H2:H4"/>
    <mergeCell ref="I2:I4"/>
    <mergeCell ref="D3:D4"/>
    <mergeCell ref="E3:E4"/>
  </mergeCells>
  <printOptions/>
  <pageMargins left="1.6097222222222223" right="0.7" top="0.75" bottom="0.75" header="0.5118055555555555" footer="0.5118055555555555"/>
  <pageSetup horizontalDpi="300" verticalDpi="300" orientation="landscape" paperSize="9" scale="6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Z24"/>
  <sheetViews>
    <sheetView zoomScale="80" zoomScaleNormal="80" zoomScalePageLayoutView="0" workbookViewId="0" topLeftCell="A13">
      <selection activeCell="C20" sqref="C20"/>
    </sheetView>
  </sheetViews>
  <sheetFormatPr defaultColWidth="9.00390625" defaultRowHeight="15"/>
  <cols>
    <col min="1" max="1" width="14.140625" style="0" customWidth="1"/>
    <col min="2" max="2" width="34.57421875" style="0" customWidth="1"/>
    <col min="3" max="3" width="10.421875" style="0" customWidth="1"/>
    <col min="4" max="4" width="12.00390625" style="0" customWidth="1"/>
    <col min="5" max="5" width="11.421875" style="0" customWidth="1"/>
    <col min="6" max="6" width="12.28125" style="0" customWidth="1"/>
    <col min="7" max="7" width="11.421875" style="0" customWidth="1"/>
    <col min="8" max="8" width="11.57421875" style="0" customWidth="1"/>
    <col min="9" max="9" width="49.140625" style="0" customWidth="1"/>
    <col min="10" max="10" width="10.28125" style="0" customWidth="1"/>
  </cols>
  <sheetData>
    <row r="1" spans="1:9" s="176" customFormat="1" ht="19.5" customHeight="1">
      <c r="A1" s="206"/>
      <c r="B1" s="253" t="s">
        <v>588</v>
      </c>
      <c r="C1" s="253"/>
      <c r="D1" s="253"/>
      <c r="E1" s="253"/>
      <c r="F1" s="253"/>
      <c r="G1" s="253"/>
      <c r="H1" s="253"/>
      <c r="I1" s="253"/>
    </row>
    <row r="2" spans="1:9" s="7" customFormat="1" ht="18.75" customHeight="1">
      <c r="A2" s="241" t="s">
        <v>1</v>
      </c>
      <c r="B2" s="241" t="s">
        <v>2</v>
      </c>
      <c r="C2" s="241" t="s">
        <v>3</v>
      </c>
      <c r="D2" s="254" t="s">
        <v>4</v>
      </c>
      <c r="E2" s="254"/>
      <c r="F2" s="254"/>
      <c r="G2" s="241" t="s">
        <v>5</v>
      </c>
      <c r="H2" s="241" t="s">
        <v>6</v>
      </c>
      <c r="I2" s="241" t="s">
        <v>7</v>
      </c>
    </row>
    <row r="3" spans="1:9" s="7" customFormat="1" ht="15" customHeight="1">
      <c r="A3" s="241"/>
      <c r="B3" s="241"/>
      <c r="C3" s="241"/>
      <c r="D3" s="241" t="s">
        <v>8</v>
      </c>
      <c r="E3" s="241" t="s">
        <v>9</v>
      </c>
      <c r="F3" s="241" t="s">
        <v>10</v>
      </c>
      <c r="G3" s="241"/>
      <c r="H3" s="241"/>
      <c r="I3" s="241"/>
    </row>
    <row r="4" spans="1:9" s="7" customFormat="1" ht="33" customHeight="1">
      <c r="A4" s="241"/>
      <c r="B4" s="241"/>
      <c r="C4" s="241"/>
      <c r="D4" s="241"/>
      <c r="E4" s="241"/>
      <c r="F4" s="241"/>
      <c r="G4" s="241"/>
      <c r="H4" s="241"/>
      <c r="I4" s="241"/>
    </row>
    <row r="5" spans="1:9" s="7" customFormat="1" ht="20.25" customHeight="1">
      <c r="A5" s="9" t="s">
        <v>607</v>
      </c>
      <c r="B5" s="255"/>
      <c r="C5" s="255"/>
      <c r="D5" s="255"/>
      <c r="E5" s="255"/>
      <c r="F5" s="255"/>
      <c r="G5" s="255"/>
      <c r="H5" s="255"/>
      <c r="I5" s="255"/>
    </row>
    <row r="6" spans="1:15" s="4" customFormat="1" ht="32.25" customHeight="1">
      <c r="A6" s="9" t="s">
        <v>12</v>
      </c>
      <c r="B6" s="117" t="s">
        <v>548</v>
      </c>
      <c r="C6" s="118" t="s">
        <v>99</v>
      </c>
      <c r="D6" s="84">
        <v>2.2</v>
      </c>
      <c r="E6" s="207">
        <v>43925</v>
      </c>
      <c r="F6" s="84">
        <v>13.7</v>
      </c>
      <c r="G6" s="84">
        <v>104</v>
      </c>
      <c r="H6" s="84"/>
      <c r="I6" s="25" t="s">
        <v>58</v>
      </c>
      <c r="J6" s="7"/>
      <c r="K6" s="7"/>
      <c r="L6" s="7"/>
      <c r="M6" s="7"/>
      <c r="N6" s="7"/>
      <c r="O6" s="7"/>
    </row>
    <row r="7" spans="1:15" s="27" customFormat="1" ht="31.5" customHeight="1">
      <c r="A7" s="70"/>
      <c r="B7" s="28" t="s">
        <v>171</v>
      </c>
      <c r="C7" s="29" t="s">
        <v>325</v>
      </c>
      <c r="D7" s="23">
        <v>5.9</v>
      </c>
      <c r="E7" s="23">
        <v>8.7</v>
      </c>
      <c r="F7" s="23">
        <v>18.4</v>
      </c>
      <c r="G7" s="23">
        <v>176</v>
      </c>
      <c r="H7" s="23">
        <v>0.08</v>
      </c>
      <c r="I7" s="25" t="s">
        <v>173</v>
      </c>
      <c r="J7" s="26"/>
      <c r="K7" s="26"/>
      <c r="L7" s="26"/>
      <c r="M7" s="26"/>
      <c r="N7" s="26"/>
      <c r="O7" s="26"/>
    </row>
    <row r="8" spans="1:15" s="27" customFormat="1" ht="33" customHeight="1">
      <c r="A8" s="20"/>
      <c r="B8" s="86" t="s">
        <v>608</v>
      </c>
      <c r="C8" s="22">
        <v>180</v>
      </c>
      <c r="D8" s="23">
        <v>4.12</v>
      </c>
      <c r="E8" s="24">
        <v>4.54</v>
      </c>
      <c r="F8" s="23">
        <v>19.35</v>
      </c>
      <c r="G8" s="24">
        <v>84</v>
      </c>
      <c r="H8" s="23">
        <v>6.62</v>
      </c>
      <c r="I8" s="25" t="s">
        <v>492</v>
      </c>
      <c r="J8" s="26"/>
      <c r="K8" s="26"/>
      <c r="L8" s="26"/>
      <c r="M8" s="26"/>
      <c r="N8" s="26"/>
      <c r="O8" s="26"/>
    </row>
    <row r="9" spans="1:10" s="7" customFormat="1" ht="20.25" customHeight="1">
      <c r="A9" s="30"/>
      <c r="B9" s="120"/>
      <c r="C9" s="9" t="s">
        <v>442</v>
      </c>
      <c r="D9" s="182">
        <v>12.22</v>
      </c>
      <c r="E9" s="182">
        <v>13.24</v>
      </c>
      <c r="F9" s="182">
        <f>F6+F7+F8</f>
        <v>51.449999999999996</v>
      </c>
      <c r="G9" s="182">
        <f>G6+G7+G8</f>
        <v>364</v>
      </c>
      <c r="H9" s="182">
        <f>H6+H7+H8</f>
        <v>6.7</v>
      </c>
      <c r="I9" s="128"/>
      <c r="J9" s="35">
        <f>G9*100/1472</f>
        <v>24.72826086956522</v>
      </c>
    </row>
    <row r="10" spans="1:9" s="7" customFormat="1" ht="49.5" customHeight="1">
      <c r="A10" s="9" t="s">
        <v>33</v>
      </c>
      <c r="B10" s="37" t="s">
        <v>296</v>
      </c>
      <c r="C10" s="38" t="s">
        <v>116</v>
      </c>
      <c r="D10" s="17" t="s">
        <v>117</v>
      </c>
      <c r="E10" s="17" t="s">
        <v>117</v>
      </c>
      <c r="F10" s="17" t="s">
        <v>297</v>
      </c>
      <c r="G10" s="17" t="s">
        <v>298</v>
      </c>
      <c r="H10" s="17" t="s">
        <v>299</v>
      </c>
      <c r="I10" s="25" t="s">
        <v>609</v>
      </c>
    </row>
    <row r="11" spans="1:10" s="7" customFormat="1" ht="20.25" customHeight="1">
      <c r="A11" s="30"/>
      <c r="B11" s="120"/>
      <c r="C11" s="9" t="s">
        <v>116</v>
      </c>
      <c r="D11" s="182">
        <v>0.48</v>
      </c>
      <c r="E11" s="182">
        <v>0.48</v>
      </c>
      <c r="F11" s="182">
        <v>11.76</v>
      </c>
      <c r="G11" s="182">
        <v>79.2</v>
      </c>
      <c r="H11" s="182">
        <v>12</v>
      </c>
      <c r="I11" s="128"/>
      <c r="J11" s="35">
        <f>G11*100/1472</f>
        <v>5.380434782608695</v>
      </c>
    </row>
    <row r="12" spans="1:15" s="4" customFormat="1" ht="47.25" customHeight="1">
      <c r="A12" s="39" t="s">
        <v>42</v>
      </c>
      <c r="B12" s="131" t="s">
        <v>610</v>
      </c>
      <c r="C12" s="118" t="s">
        <v>44</v>
      </c>
      <c r="D12" s="47" t="s">
        <v>338</v>
      </c>
      <c r="E12" s="47" t="s">
        <v>339</v>
      </c>
      <c r="F12" s="47" t="s">
        <v>340</v>
      </c>
      <c r="G12" s="48" t="s">
        <v>341</v>
      </c>
      <c r="H12" s="116" t="s">
        <v>342</v>
      </c>
      <c r="I12" s="25" t="s">
        <v>611</v>
      </c>
      <c r="J12" s="7"/>
      <c r="K12" s="7"/>
      <c r="L12" s="7"/>
      <c r="M12" s="7"/>
      <c r="N12" s="7"/>
      <c r="O12" s="7"/>
    </row>
    <row r="13" spans="1:15" s="4" customFormat="1" ht="47.25" customHeight="1">
      <c r="A13" s="39"/>
      <c r="B13" s="28" t="s">
        <v>138</v>
      </c>
      <c r="C13" s="29" t="s">
        <v>60</v>
      </c>
      <c r="D13" s="17" t="s">
        <v>139</v>
      </c>
      <c r="E13" s="17" t="s">
        <v>140</v>
      </c>
      <c r="F13" s="17" t="s">
        <v>141</v>
      </c>
      <c r="G13" s="17" t="s">
        <v>142</v>
      </c>
      <c r="H13" s="17" t="s">
        <v>143</v>
      </c>
      <c r="I13" s="25" t="s">
        <v>144</v>
      </c>
      <c r="J13" s="7"/>
      <c r="K13" s="7"/>
      <c r="L13" s="7"/>
      <c r="M13" s="7"/>
      <c r="N13" s="7"/>
      <c r="O13" s="7"/>
    </row>
    <row r="14" spans="1:104" s="132" customFormat="1" ht="33.75" customHeight="1">
      <c r="A14" s="46"/>
      <c r="B14" s="28" t="s">
        <v>612</v>
      </c>
      <c r="C14" s="94">
        <v>60</v>
      </c>
      <c r="D14" s="23">
        <v>15.47</v>
      </c>
      <c r="E14" s="23">
        <v>12.12</v>
      </c>
      <c r="F14" s="23">
        <v>3.93</v>
      </c>
      <c r="G14" s="23">
        <v>187.5</v>
      </c>
      <c r="H14" s="23">
        <v>0.83</v>
      </c>
      <c r="I14" s="25" t="s">
        <v>613</v>
      </c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</row>
    <row r="15" spans="1:15" s="4" customFormat="1" ht="33.75" customHeight="1">
      <c r="A15" s="75"/>
      <c r="B15" s="28" t="s">
        <v>614</v>
      </c>
      <c r="C15" s="29" t="s">
        <v>159</v>
      </c>
      <c r="D15" s="17" t="s">
        <v>615</v>
      </c>
      <c r="E15" s="17" t="s">
        <v>391</v>
      </c>
      <c r="F15" s="17" t="s">
        <v>616</v>
      </c>
      <c r="G15" s="17" t="s">
        <v>617</v>
      </c>
      <c r="H15" s="17" t="s">
        <v>57</v>
      </c>
      <c r="I15" s="25" t="s">
        <v>618</v>
      </c>
      <c r="J15" s="7"/>
      <c r="K15" s="7"/>
      <c r="L15" s="7"/>
      <c r="M15" s="7"/>
      <c r="N15" s="7"/>
      <c r="O15" s="7"/>
    </row>
    <row r="16" spans="1:9" s="7" customFormat="1" ht="33" customHeight="1">
      <c r="A16" s="40"/>
      <c r="B16" s="208" t="s">
        <v>619</v>
      </c>
      <c r="C16" s="29">
        <v>180</v>
      </c>
      <c r="D16" s="17" t="s">
        <v>359</v>
      </c>
      <c r="E16" s="17" t="s">
        <v>191</v>
      </c>
      <c r="F16" s="17" t="s">
        <v>620</v>
      </c>
      <c r="G16" s="17" t="s">
        <v>362</v>
      </c>
      <c r="H16" s="17" t="s">
        <v>363</v>
      </c>
      <c r="I16" s="25" t="s">
        <v>621</v>
      </c>
    </row>
    <row r="17" spans="1:9" s="7" customFormat="1" ht="33" customHeight="1">
      <c r="A17" s="40"/>
      <c r="B17" s="28" t="s">
        <v>69</v>
      </c>
      <c r="C17" s="157" t="s">
        <v>70</v>
      </c>
      <c r="D17" s="68" t="s">
        <v>71</v>
      </c>
      <c r="E17" s="68" t="s">
        <v>72</v>
      </c>
      <c r="F17" s="68" t="s">
        <v>73</v>
      </c>
      <c r="G17" s="68" t="s">
        <v>74</v>
      </c>
      <c r="H17" s="68" t="s">
        <v>57</v>
      </c>
      <c r="I17" s="159"/>
    </row>
    <row r="18" spans="1:9" s="7" customFormat="1" ht="18.75" customHeight="1">
      <c r="A18" s="16"/>
      <c r="B18" s="28"/>
      <c r="C18" s="29"/>
      <c r="D18" s="17"/>
      <c r="E18" s="17"/>
      <c r="F18" s="17"/>
      <c r="G18" s="17"/>
      <c r="H18" s="17"/>
      <c r="I18" s="28"/>
    </row>
    <row r="19" spans="1:10" s="7" customFormat="1" ht="21.75" customHeight="1">
      <c r="A19" s="30"/>
      <c r="B19" s="120"/>
      <c r="C19" s="9" t="s">
        <v>622</v>
      </c>
      <c r="D19" s="158">
        <v>23.42</v>
      </c>
      <c r="E19" s="158">
        <v>17.05</v>
      </c>
      <c r="F19" s="158">
        <v>61.13</v>
      </c>
      <c r="G19" s="158">
        <v>492.75</v>
      </c>
      <c r="H19" s="158">
        <v>5.51</v>
      </c>
      <c r="I19" s="121"/>
      <c r="J19" s="35">
        <f>G19*100/1472</f>
        <v>33.47486413043478</v>
      </c>
    </row>
    <row r="20" spans="1:9" s="7" customFormat="1" ht="48" customHeight="1">
      <c r="A20" s="5" t="s">
        <v>76</v>
      </c>
      <c r="B20" s="37" t="s">
        <v>623</v>
      </c>
      <c r="C20" s="29" t="s">
        <v>247</v>
      </c>
      <c r="D20" s="17" t="s">
        <v>367</v>
      </c>
      <c r="E20" s="17" t="s">
        <v>624</v>
      </c>
      <c r="F20" s="17" t="s">
        <v>368</v>
      </c>
      <c r="G20" s="17" t="s">
        <v>369</v>
      </c>
      <c r="H20" s="17" t="s">
        <v>248</v>
      </c>
      <c r="I20" s="19" t="s">
        <v>625</v>
      </c>
    </row>
    <row r="21" spans="1:9" s="7" customFormat="1" ht="33" customHeight="1">
      <c r="A21" s="29"/>
      <c r="B21" s="50" t="s">
        <v>204</v>
      </c>
      <c r="C21" s="29" t="s">
        <v>35</v>
      </c>
      <c r="D21" s="23">
        <v>4.58</v>
      </c>
      <c r="E21" s="24">
        <v>4.08</v>
      </c>
      <c r="F21" s="23">
        <v>7.58</v>
      </c>
      <c r="G21" s="23">
        <v>85</v>
      </c>
      <c r="H21" s="23">
        <v>2.05</v>
      </c>
      <c r="I21" s="19" t="s">
        <v>626</v>
      </c>
    </row>
    <row r="22" spans="1:10" s="7" customFormat="1" ht="21.75" customHeight="1">
      <c r="A22" s="97"/>
      <c r="B22" s="54"/>
      <c r="C22" s="5" t="s">
        <v>92</v>
      </c>
      <c r="D22" s="162">
        <f>D20+D21</f>
        <v>10.83</v>
      </c>
      <c r="E22" s="162">
        <v>9.28</v>
      </c>
      <c r="F22" s="162">
        <f>F20+F21</f>
        <v>71.28</v>
      </c>
      <c r="G22" s="162">
        <f>G20+G21</f>
        <v>407.65</v>
      </c>
      <c r="H22" s="162">
        <f>H20+H21</f>
        <v>2.25</v>
      </c>
      <c r="I22" s="99"/>
      <c r="J22" s="35">
        <f>G22*100/1472</f>
        <v>27.69361413043478</v>
      </c>
    </row>
    <row r="23" spans="1:9" s="7" customFormat="1" ht="15.75">
      <c r="A23" s="176"/>
      <c r="B23" s="263"/>
      <c r="C23" s="263"/>
      <c r="D23" s="263"/>
      <c r="E23" s="263"/>
      <c r="F23" s="263"/>
      <c r="G23" s="263"/>
      <c r="H23" s="263"/>
      <c r="I23" s="120"/>
    </row>
    <row r="24" spans="1:10" s="66" customFormat="1" ht="20.25" customHeight="1">
      <c r="A24" s="58" t="s">
        <v>93</v>
      </c>
      <c r="B24" s="163"/>
      <c r="C24" s="177">
        <f>C9+C11+C19+C22</f>
        <v>1329.5</v>
      </c>
      <c r="D24" s="158">
        <f>D9+D11+D19+D22</f>
        <v>46.95</v>
      </c>
      <c r="E24" s="158">
        <f>E9+E11+E19+E22</f>
        <v>40.050000000000004</v>
      </c>
      <c r="F24" s="158">
        <v>198.59</v>
      </c>
      <c r="G24" s="158">
        <f>G9+G11+G19+G22</f>
        <v>1343.6</v>
      </c>
      <c r="H24" s="158">
        <f>H9+H11+H19+H22</f>
        <v>26.46</v>
      </c>
      <c r="I24" s="178"/>
      <c r="J24" s="35">
        <f>G24*100/1472</f>
        <v>91.27717391304348</v>
      </c>
    </row>
  </sheetData>
  <sheetProtection selectLockedCells="1" selectUnlockedCells="1"/>
  <mergeCells count="13">
    <mergeCell ref="F3:F4"/>
    <mergeCell ref="B5:I5"/>
    <mergeCell ref="B23:H23"/>
    <mergeCell ref="B1:I1"/>
    <mergeCell ref="A2:A4"/>
    <mergeCell ref="B2:B4"/>
    <mergeCell ref="C2:C4"/>
    <mergeCell ref="D2:F2"/>
    <mergeCell ref="G2:G4"/>
    <mergeCell ref="H2:H4"/>
    <mergeCell ref="I2:I4"/>
    <mergeCell ref="D3:D4"/>
    <mergeCell ref="E3:E4"/>
  </mergeCells>
  <printOptions/>
  <pageMargins left="1.7798611111111111" right="0.7" top="0.75" bottom="0.75" header="0.5118055555555555" footer="0.5118055555555555"/>
  <pageSetup horizontalDpi="300" verticalDpi="300" orientation="landscape" paperSize="9" scale="6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Y24"/>
  <sheetViews>
    <sheetView zoomScale="80" zoomScaleNormal="80" zoomScalePageLayoutView="0" workbookViewId="0" topLeftCell="A10">
      <selection activeCell="B14" sqref="B14"/>
    </sheetView>
  </sheetViews>
  <sheetFormatPr defaultColWidth="9.00390625" defaultRowHeight="15"/>
  <cols>
    <col min="1" max="1" width="13.57421875" style="0" customWidth="1"/>
    <col min="2" max="2" width="34.57421875" style="0" customWidth="1"/>
    <col min="3" max="3" width="10.8515625" style="0" customWidth="1"/>
    <col min="4" max="4" width="11.7109375" style="0" customWidth="1"/>
    <col min="5" max="5" width="11.421875" style="0" customWidth="1"/>
    <col min="6" max="6" width="11.28125" style="0" customWidth="1"/>
    <col min="7" max="8" width="11.421875" style="0" customWidth="1"/>
    <col min="9" max="9" width="50.57421875" style="0" customWidth="1"/>
    <col min="10" max="10" width="10.00390625" style="0" customWidth="1"/>
  </cols>
  <sheetData>
    <row r="1" spans="1:9" s="176" customFormat="1" ht="19.5" customHeight="1">
      <c r="A1" s="206"/>
      <c r="B1" s="253" t="s">
        <v>588</v>
      </c>
      <c r="C1" s="253"/>
      <c r="D1" s="253"/>
      <c r="E1" s="253"/>
      <c r="F1" s="253"/>
      <c r="G1" s="253"/>
      <c r="H1" s="253"/>
      <c r="I1" s="253"/>
    </row>
    <row r="2" spans="1:9" s="7" customFormat="1" ht="18.75" customHeight="1">
      <c r="A2" s="241" t="s">
        <v>1</v>
      </c>
      <c r="B2" s="241" t="s">
        <v>2</v>
      </c>
      <c r="C2" s="241" t="s">
        <v>3</v>
      </c>
      <c r="D2" s="254" t="s">
        <v>4</v>
      </c>
      <c r="E2" s="254"/>
      <c r="F2" s="254"/>
      <c r="G2" s="241" t="s">
        <v>5</v>
      </c>
      <c r="H2" s="241" t="s">
        <v>6</v>
      </c>
      <c r="I2" s="241" t="s">
        <v>7</v>
      </c>
    </row>
    <row r="3" spans="1:9" s="7" customFormat="1" ht="15" customHeight="1">
      <c r="A3" s="241"/>
      <c r="B3" s="241"/>
      <c r="C3" s="241"/>
      <c r="D3" s="241" t="s">
        <v>8</v>
      </c>
      <c r="E3" s="241" t="s">
        <v>9</v>
      </c>
      <c r="F3" s="241" t="s">
        <v>10</v>
      </c>
      <c r="G3" s="241"/>
      <c r="H3" s="241"/>
      <c r="I3" s="241"/>
    </row>
    <row r="4" spans="1:9" s="7" customFormat="1" ht="35.25" customHeight="1">
      <c r="A4" s="241"/>
      <c r="B4" s="241"/>
      <c r="C4" s="241"/>
      <c r="D4" s="241"/>
      <c r="E4" s="241"/>
      <c r="F4" s="241"/>
      <c r="G4" s="241"/>
      <c r="H4" s="241"/>
      <c r="I4" s="241"/>
    </row>
    <row r="5" spans="1:9" s="7" customFormat="1" ht="18.75" customHeight="1">
      <c r="A5" s="9" t="s">
        <v>627</v>
      </c>
      <c r="B5" s="255"/>
      <c r="C5" s="255"/>
      <c r="D5" s="255"/>
      <c r="E5" s="255"/>
      <c r="F5" s="255"/>
      <c r="G5" s="255"/>
      <c r="H5" s="255"/>
      <c r="I5" s="255"/>
    </row>
    <row r="6" spans="1:15" s="4" customFormat="1" ht="31.5" customHeight="1">
      <c r="A6" s="9" t="s">
        <v>12</v>
      </c>
      <c r="B6" s="130" t="s">
        <v>402</v>
      </c>
      <c r="C6" s="46" t="s">
        <v>169</v>
      </c>
      <c r="D6" s="74" t="s">
        <v>403</v>
      </c>
      <c r="E6" s="74" t="s">
        <v>404</v>
      </c>
      <c r="F6" s="74" t="s">
        <v>405</v>
      </c>
      <c r="G6" s="74" t="s">
        <v>406</v>
      </c>
      <c r="H6" s="74" t="s">
        <v>407</v>
      </c>
      <c r="I6" s="14" t="s">
        <v>408</v>
      </c>
      <c r="J6" s="7"/>
      <c r="K6" s="7"/>
      <c r="L6" s="7"/>
      <c r="M6" s="7"/>
      <c r="N6" s="7"/>
      <c r="O6" s="7"/>
    </row>
    <row r="7" spans="1:9" s="26" customFormat="1" ht="32.25" customHeight="1">
      <c r="A7" s="70"/>
      <c r="B7" s="28" t="s">
        <v>24</v>
      </c>
      <c r="C7" s="16" t="s">
        <v>259</v>
      </c>
      <c r="D7" s="23">
        <v>2.1</v>
      </c>
      <c r="E7" s="24">
        <v>3.3</v>
      </c>
      <c r="F7" s="23">
        <v>23.04</v>
      </c>
      <c r="G7" s="24">
        <v>131.8</v>
      </c>
      <c r="H7" s="23">
        <v>0.08</v>
      </c>
      <c r="I7" s="25" t="s">
        <v>221</v>
      </c>
    </row>
    <row r="8" spans="1:15" s="4" customFormat="1" ht="33" customHeight="1">
      <c r="A8" s="16"/>
      <c r="B8" s="156" t="s">
        <v>21</v>
      </c>
      <c r="C8" s="157" t="s">
        <v>35</v>
      </c>
      <c r="D8" s="68" t="s">
        <v>86</v>
      </c>
      <c r="E8" s="69">
        <v>0.01</v>
      </c>
      <c r="F8" s="69">
        <v>6.99</v>
      </c>
      <c r="G8" s="69">
        <v>28</v>
      </c>
      <c r="H8" s="69">
        <v>0.02</v>
      </c>
      <c r="I8" s="25" t="s">
        <v>258</v>
      </c>
      <c r="J8" s="7"/>
      <c r="K8" s="7"/>
      <c r="L8" s="7"/>
      <c r="M8" s="7"/>
      <c r="N8" s="7"/>
      <c r="O8" s="7"/>
    </row>
    <row r="9" spans="1:10" s="7" customFormat="1" ht="21" customHeight="1">
      <c r="A9" s="30"/>
      <c r="B9" s="120"/>
      <c r="C9" s="9" t="s">
        <v>327</v>
      </c>
      <c r="D9" s="182">
        <f>D6+D7+D8</f>
        <v>7.2700000000000005</v>
      </c>
      <c r="E9" s="182">
        <f>E6+E7+E8</f>
        <v>10.209999999999999</v>
      </c>
      <c r="F9" s="182">
        <f>F6+F7+F8</f>
        <v>57.53</v>
      </c>
      <c r="G9" s="182">
        <f>G6+G7+G8</f>
        <v>353.5</v>
      </c>
      <c r="H9" s="182">
        <f>H6+H7+H8</f>
        <v>1.3800000000000001</v>
      </c>
      <c r="I9" s="128"/>
      <c r="J9" s="35">
        <f>G9*100/1472</f>
        <v>24.014945652173914</v>
      </c>
    </row>
    <row r="10" spans="1:15" s="4" customFormat="1" ht="32.25" customHeight="1">
      <c r="A10" s="36" t="s">
        <v>33</v>
      </c>
      <c r="B10" s="50" t="s">
        <v>328</v>
      </c>
      <c r="C10" s="29" t="s">
        <v>35</v>
      </c>
      <c r="D10" s="17" t="s">
        <v>36</v>
      </c>
      <c r="E10" s="18" t="s">
        <v>57</v>
      </c>
      <c r="F10" s="17" t="s">
        <v>177</v>
      </c>
      <c r="G10" s="17" t="s">
        <v>39</v>
      </c>
      <c r="H10" s="17" t="s">
        <v>40</v>
      </c>
      <c r="I10" s="19" t="s">
        <v>628</v>
      </c>
      <c r="J10" s="7"/>
      <c r="K10" s="7"/>
      <c r="L10" s="7"/>
      <c r="M10" s="7"/>
      <c r="N10" s="7"/>
      <c r="O10" s="7"/>
    </row>
    <row r="11" spans="1:10" s="7" customFormat="1" ht="21" customHeight="1">
      <c r="A11" s="30"/>
      <c r="B11" s="120"/>
      <c r="C11" s="9" t="s">
        <v>35</v>
      </c>
      <c r="D11" s="182" t="str">
        <f>D10</f>
        <v>0,90</v>
      </c>
      <c r="E11" s="182" t="str">
        <f>E10</f>
        <v>0</v>
      </c>
      <c r="F11" s="182" t="str">
        <f>F10</f>
        <v>18,18</v>
      </c>
      <c r="G11" s="182" t="str">
        <f>G10</f>
        <v>76</v>
      </c>
      <c r="H11" s="182" t="str">
        <f>H10</f>
        <v>3,6</v>
      </c>
      <c r="I11" s="128"/>
      <c r="J11" s="35">
        <f>G11*100/1472</f>
        <v>5.163043478260869</v>
      </c>
    </row>
    <row r="12" spans="1:9" s="7" customFormat="1" ht="31.5" customHeight="1">
      <c r="A12" s="88" t="s">
        <v>42</v>
      </c>
      <c r="B12" s="10" t="s">
        <v>500</v>
      </c>
      <c r="C12" s="11" t="s">
        <v>60</v>
      </c>
      <c r="D12" s="47" t="s">
        <v>61</v>
      </c>
      <c r="E12" s="47" t="s">
        <v>62</v>
      </c>
      <c r="F12" s="47" t="s">
        <v>629</v>
      </c>
      <c r="G12" s="47" t="s">
        <v>64</v>
      </c>
      <c r="H12" s="47" t="s">
        <v>630</v>
      </c>
      <c r="I12" s="25" t="s">
        <v>631</v>
      </c>
    </row>
    <row r="13" spans="1:103" s="132" customFormat="1" ht="48" customHeight="1">
      <c r="A13" s="118"/>
      <c r="B13" s="209" t="s">
        <v>632</v>
      </c>
      <c r="C13" s="29" t="s">
        <v>44</v>
      </c>
      <c r="D13" s="18" t="s">
        <v>633</v>
      </c>
      <c r="E13" s="17" t="s">
        <v>634</v>
      </c>
      <c r="F13" s="18" t="s">
        <v>591</v>
      </c>
      <c r="G13" s="17" t="s">
        <v>635</v>
      </c>
      <c r="H13" s="18" t="s">
        <v>381</v>
      </c>
      <c r="I13" s="25" t="s">
        <v>636</v>
      </c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</row>
    <row r="14" spans="1:9" s="43" customFormat="1" ht="48" customHeight="1">
      <c r="A14" s="118"/>
      <c r="B14" s="210" t="s">
        <v>242</v>
      </c>
      <c r="C14" s="29" t="s">
        <v>450</v>
      </c>
      <c r="D14" s="18" t="s">
        <v>637</v>
      </c>
      <c r="E14" s="17" t="s">
        <v>638</v>
      </c>
      <c r="F14" s="18" t="s">
        <v>639</v>
      </c>
      <c r="G14" s="17" t="s">
        <v>640</v>
      </c>
      <c r="H14" s="18" t="s">
        <v>57</v>
      </c>
      <c r="I14" s="25" t="s">
        <v>58</v>
      </c>
    </row>
    <row r="15" spans="1:9" s="7" customFormat="1" ht="34.5" customHeight="1">
      <c r="A15" s="46"/>
      <c r="B15" s="28" t="s">
        <v>392</v>
      </c>
      <c r="C15" s="46" t="s">
        <v>35</v>
      </c>
      <c r="D15" s="74" t="s">
        <v>30</v>
      </c>
      <c r="E15" s="74" t="s">
        <v>30</v>
      </c>
      <c r="F15" s="74" t="s">
        <v>641</v>
      </c>
      <c r="G15" s="74" t="s">
        <v>642</v>
      </c>
      <c r="H15" s="74" t="s">
        <v>643</v>
      </c>
      <c r="I15" s="25" t="s">
        <v>58</v>
      </c>
    </row>
    <row r="16" spans="1:15" s="4" customFormat="1" ht="32.25" customHeight="1">
      <c r="A16" s="40"/>
      <c r="B16" s="28" t="s">
        <v>69</v>
      </c>
      <c r="C16" s="29" t="s">
        <v>70</v>
      </c>
      <c r="D16" s="17" t="s">
        <v>427</v>
      </c>
      <c r="E16" s="23" t="s">
        <v>644</v>
      </c>
      <c r="F16" s="23">
        <v>15.8</v>
      </c>
      <c r="G16" s="23">
        <v>71.3</v>
      </c>
      <c r="H16" s="23">
        <v>0</v>
      </c>
      <c r="I16" s="25"/>
      <c r="J16" s="7"/>
      <c r="K16" s="7"/>
      <c r="L16" s="7"/>
      <c r="M16" s="7"/>
      <c r="N16" s="7"/>
      <c r="O16" s="7"/>
    </row>
    <row r="17" spans="1:9" s="7" customFormat="1" ht="18.75" customHeight="1">
      <c r="A17" s="16"/>
      <c r="B17" s="28"/>
      <c r="C17" s="29"/>
      <c r="D17" s="17"/>
      <c r="E17" s="17"/>
      <c r="F17" s="17"/>
      <c r="G17" s="17"/>
      <c r="H17" s="17"/>
      <c r="I17" s="28"/>
    </row>
    <row r="18" spans="1:10" s="7" customFormat="1" ht="21.75" customHeight="1">
      <c r="A18" s="30"/>
      <c r="B18" s="120"/>
      <c r="C18" s="9" t="s">
        <v>645</v>
      </c>
      <c r="D18" s="158">
        <v>14.38</v>
      </c>
      <c r="E18" s="158">
        <v>15.37</v>
      </c>
      <c r="F18" s="158">
        <v>64.78</v>
      </c>
      <c r="G18" s="158">
        <v>452.8</v>
      </c>
      <c r="H18" s="158">
        <v>15.36</v>
      </c>
      <c r="I18" s="121"/>
      <c r="J18" s="35">
        <f>G18*100/1472</f>
        <v>30.76086956521739</v>
      </c>
    </row>
    <row r="19" spans="1:9" s="7" customFormat="1" ht="46.5" customHeight="1">
      <c r="A19" s="5" t="s">
        <v>76</v>
      </c>
      <c r="B19" s="131" t="s">
        <v>646</v>
      </c>
      <c r="C19" s="118" t="s">
        <v>78</v>
      </c>
      <c r="D19" s="123">
        <v>14.83</v>
      </c>
      <c r="E19" s="123">
        <v>10.86</v>
      </c>
      <c r="F19" s="123">
        <v>15.31</v>
      </c>
      <c r="G19" s="123">
        <v>218</v>
      </c>
      <c r="H19" s="48" t="s">
        <v>647</v>
      </c>
      <c r="I19" s="25" t="s">
        <v>318</v>
      </c>
    </row>
    <row r="20" spans="1:9" s="7" customFormat="1" ht="46.5" customHeight="1">
      <c r="A20" s="5"/>
      <c r="B20" s="131" t="s">
        <v>67</v>
      </c>
      <c r="C20" s="118" t="s">
        <v>35</v>
      </c>
      <c r="D20" s="123">
        <v>0.61</v>
      </c>
      <c r="E20" s="211">
        <v>0.25</v>
      </c>
      <c r="F20" s="123">
        <v>19.67</v>
      </c>
      <c r="G20" s="123">
        <v>95</v>
      </c>
      <c r="H20" s="48" t="s">
        <v>648</v>
      </c>
      <c r="I20" s="14" t="s">
        <v>68</v>
      </c>
    </row>
    <row r="21" spans="1:9" s="7" customFormat="1" ht="49.5" customHeight="1">
      <c r="A21" s="29"/>
      <c r="B21" s="28"/>
      <c r="C21" s="29"/>
      <c r="D21" s="17"/>
      <c r="E21" s="18"/>
      <c r="F21" s="17"/>
      <c r="G21" s="17"/>
      <c r="H21" s="17"/>
      <c r="I21" s="25"/>
    </row>
    <row r="22" spans="1:10" s="7" customFormat="1" ht="21" customHeight="1">
      <c r="A22" s="97"/>
      <c r="B22" s="54"/>
      <c r="C22" s="5" t="s">
        <v>322</v>
      </c>
      <c r="D22" s="162" t="s">
        <v>649</v>
      </c>
      <c r="E22" s="162">
        <v>11.11</v>
      </c>
      <c r="F22" s="162">
        <v>34.98</v>
      </c>
      <c r="G22" s="162">
        <v>313</v>
      </c>
      <c r="H22" s="162">
        <v>84.19</v>
      </c>
      <c r="I22" s="99"/>
      <c r="J22" s="35">
        <f>G22*100/1472</f>
        <v>21.26358695652174</v>
      </c>
    </row>
    <row r="23" spans="1:9" s="7" customFormat="1" ht="15.75">
      <c r="A23" s="176"/>
      <c r="B23" s="263"/>
      <c r="C23" s="263"/>
      <c r="D23" s="263"/>
      <c r="E23" s="263"/>
      <c r="F23" s="263"/>
      <c r="G23" s="263"/>
      <c r="H23" s="263"/>
      <c r="I23" s="120"/>
    </row>
    <row r="24" spans="1:10" s="66" customFormat="1" ht="19.5" customHeight="1">
      <c r="A24" s="58" t="s">
        <v>93</v>
      </c>
      <c r="B24" s="163"/>
      <c r="C24" s="177">
        <f>C9+C11+C18+C22</f>
        <v>1585</v>
      </c>
      <c r="D24" s="164">
        <v>37.99</v>
      </c>
      <c r="E24" s="164">
        <f>E9+E11+E18+E22</f>
        <v>36.69</v>
      </c>
      <c r="F24" s="164">
        <f>F9+F11+F18+F22</f>
        <v>175.47</v>
      </c>
      <c r="G24" s="164">
        <f>G9+G11+G18+G22</f>
        <v>1195.3</v>
      </c>
      <c r="H24" s="164">
        <f>H9+H11+H18+H22</f>
        <v>104.53</v>
      </c>
      <c r="I24" s="178"/>
      <c r="J24" s="35">
        <f>G24*100/1472</f>
        <v>81.2024456521739</v>
      </c>
    </row>
  </sheetData>
  <sheetProtection selectLockedCells="1" selectUnlockedCells="1"/>
  <mergeCells count="13">
    <mergeCell ref="F3:F4"/>
    <mergeCell ref="B5:I5"/>
    <mergeCell ref="B23:H23"/>
    <mergeCell ref="B1:I1"/>
    <mergeCell ref="A2:A4"/>
    <mergeCell ref="B2:B4"/>
    <mergeCell ref="C2:C4"/>
    <mergeCell ref="D2:F2"/>
    <mergeCell ref="G2:G4"/>
    <mergeCell ref="H2:H4"/>
    <mergeCell ref="I2:I4"/>
    <mergeCell ref="D3:D4"/>
    <mergeCell ref="E3:E4"/>
  </mergeCells>
  <printOptions/>
  <pageMargins left="1.8097222222222222" right="0.7" top="0.75" bottom="0.75" header="0.5118055555555555" footer="0.5118055555555555"/>
  <pageSetup horizontalDpi="300" verticalDpi="300" orientation="landscape" paperSize="9" scale="6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Z24"/>
  <sheetViews>
    <sheetView zoomScale="87" zoomScaleNormal="87" zoomScalePageLayoutView="0" workbookViewId="0" topLeftCell="B13">
      <selection activeCell="I24" sqref="I24"/>
    </sheetView>
  </sheetViews>
  <sheetFormatPr defaultColWidth="9.00390625" defaultRowHeight="15"/>
  <cols>
    <col min="1" max="1" width="14.8515625" style="0" customWidth="1"/>
    <col min="2" max="2" width="34.8515625" style="0" customWidth="1"/>
    <col min="3" max="3" width="11.140625" style="0" customWidth="1"/>
    <col min="4" max="4" width="11.421875" style="0" customWidth="1"/>
    <col min="5" max="5" width="11.8515625" style="0" customWidth="1"/>
    <col min="6" max="6" width="12.140625" style="0" customWidth="1"/>
    <col min="7" max="7" width="11.57421875" style="0" customWidth="1"/>
    <col min="8" max="8" width="11.00390625" style="0" customWidth="1"/>
    <col min="9" max="9" width="50.7109375" style="0" customWidth="1"/>
    <col min="10" max="10" width="10.421875" style="0" customWidth="1"/>
  </cols>
  <sheetData>
    <row r="1" spans="1:9" s="176" customFormat="1" ht="19.5" customHeight="1">
      <c r="A1" s="206"/>
      <c r="B1" s="253" t="s">
        <v>588</v>
      </c>
      <c r="C1" s="253"/>
      <c r="D1" s="253"/>
      <c r="E1" s="253"/>
      <c r="F1" s="253"/>
      <c r="G1" s="253"/>
      <c r="H1" s="253"/>
      <c r="I1" s="253"/>
    </row>
    <row r="2" spans="1:9" s="7" customFormat="1" ht="18.75" customHeight="1">
      <c r="A2" s="241" t="s">
        <v>1</v>
      </c>
      <c r="B2" s="241" t="s">
        <v>2</v>
      </c>
      <c r="C2" s="241" t="s">
        <v>3</v>
      </c>
      <c r="D2" s="254" t="s">
        <v>4</v>
      </c>
      <c r="E2" s="254"/>
      <c r="F2" s="254"/>
      <c r="G2" s="241" t="s">
        <v>5</v>
      </c>
      <c r="H2" s="241" t="s">
        <v>6</v>
      </c>
      <c r="I2" s="241" t="s">
        <v>7</v>
      </c>
    </row>
    <row r="3" spans="1:9" s="7" customFormat="1" ht="15" customHeight="1">
      <c r="A3" s="241"/>
      <c r="B3" s="241"/>
      <c r="C3" s="241"/>
      <c r="D3" s="241" t="s">
        <v>8</v>
      </c>
      <c r="E3" s="241" t="s">
        <v>9</v>
      </c>
      <c r="F3" s="241" t="s">
        <v>10</v>
      </c>
      <c r="G3" s="241"/>
      <c r="H3" s="241"/>
      <c r="I3" s="241"/>
    </row>
    <row r="4" spans="1:9" s="7" customFormat="1" ht="34.5" customHeight="1">
      <c r="A4" s="241"/>
      <c r="B4" s="241"/>
      <c r="C4" s="241"/>
      <c r="D4" s="241"/>
      <c r="E4" s="241"/>
      <c r="F4" s="241"/>
      <c r="G4" s="241"/>
      <c r="H4" s="241"/>
      <c r="I4" s="241"/>
    </row>
    <row r="5" spans="1:9" s="7" customFormat="1" ht="21.75" customHeight="1">
      <c r="A5" s="9" t="s">
        <v>650</v>
      </c>
      <c r="B5" s="255"/>
      <c r="C5" s="255"/>
      <c r="D5" s="255"/>
      <c r="E5" s="255"/>
      <c r="F5" s="255"/>
      <c r="G5" s="255"/>
      <c r="H5" s="255"/>
      <c r="I5" s="255"/>
    </row>
    <row r="6" spans="1:15" s="27" customFormat="1" ht="32.25" customHeight="1">
      <c r="A6" s="103" t="s">
        <v>12</v>
      </c>
      <c r="B6" s="50" t="s">
        <v>651</v>
      </c>
      <c r="C6" s="90" t="s">
        <v>14</v>
      </c>
      <c r="D6" s="23">
        <v>6.64</v>
      </c>
      <c r="E6" s="23">
        <v>7.59</v>
      </c>
      <c r="F6" s="23">
        <v>28.13</v>
      </c>
      <c r="G6" s="23">
        <v>204</v>
      </c>
      <c r="H6" s="23">
        <v>1.95</v>
      </c>
      <c r="I6" s="25" t="s">
        <v>652</v>
      </c>
      <c r="J6" s="26"/>
      <c r="K6" s="26"/>
      <c r="L6" s="26"/>
      <c r="M6" s="26"/>
      <c r="N6" s="26"/>
      <c r="O6" s="26"/>
    </row>
    <row r="7" spans="1:15" s="4" customFormat="1" ht="33" customHeight="1">
      <c r="A7" s="85"/>
      <c r="B7" s="28" t="s">
        <v>171</v>
      </c>
      <c r="C7" s="29" t="s">
        <v>172</v>
      </c>
      <c r="D7" s="23">
        <v>5.9</v>
      </c>
      <c r="E7" s="23">
        <v>8.7</v>
      </c>
      <c r="F7" s="23">
        <v>18.4</v>
      </c>
      <c r="G7" s="23">
        <v>176</v>
      </c>
      <c r="H7" s="23">
        <v>0.08</v>
      </c>
      <c r="I7" s="25" t="s">
        <v>173</v>
      </c>
      <c r="J7" s="7"/>
      <c r="K7" s="7"/>
      <c r="L7" s="7"/>
      <c r="M7" s="7"/>
      <c r="N7" s="7"/>
      <c r="O7" s="7"/>
    </row>
    <row r="8" spans="1:15" s="4" customFormat="1" ht="33" customHeight="1">
      <c r="A8" s="85"/>
      <c r="B8" s="50" t="s">
        <v>653</v>
      </c>
      <c r="C8" s="29" t="s">
        <v>35</v>
      </c>
      <c r="D8" s="23">
        <v>2.15</v>
      </c>
      <c r="E8" s="23">
        <v>1.46</v>
      </c>
      <c r="F8" s="23">
        <v>15.5</v>
      </c>
      <c r="G8" s="23">
        <v>84</v>
      </c>
      <c r="H8" s="23">
        <v>0.28</v>
      </c>
      <c r="I8" s="25" t="s">
        <v>441</v>
      </c>
      <c r="J8" s="7"/>
      <c r="K8" s="7"/>
      <c r="L8" s="7"/>
      <c r="M8" s="7"/>
      <c r="N8" s="7"/>
      <c r="O8" s="7"/>
    </row>
    <row r="9" spans="1:15" s="27" customFormat="1" ht="33" customHeight="1">
      <c r="A9" s="110"/>
      <c r="B9" s="50"/>
      <c r="C9" s="29"/>
      <c r="D9" s="23"/>
      <c r="E9" s="23"/>
      <c r="F9" s="23"/>
      <c r="G9" s="23"/>
      <c r="H9" s="23"/>
      <c r="I9" s="25"/>
      <c r="J9" s="26"/>
      <c r="K9" s="26"/>
      <c r="L9" s="26"/>
      <c r="M9" s="26"/>
      <c r="N9" s="26"/>
      <c r="O9" s="26"/>
    </row>
    <row r="10" spans="1:10" s="7" customFormat="1" ht="20.25" customHeight="1">
      <c r="A10" s="30"/>
      <c r="B10" s="120"/>
      <c r="C10" s="9" t="s">
        <v>654</v>
      </c>
      <c r="D10" s="182">
        <v>14.69</v>
      </c>
      <c r="E10" s="182">
        <v>17.75</v>
      </c>
      <c r="F10" s="182">
        <v>62.03</v>
      </c>
      <c r="G10" s="182">
        <v>464</v>
      </c>
      <c r="H10" s="182">
        <v>2.31</v>
      </c>
      <c r="I10" s="128"/>
      <c r="J10" s="35">
        <f>G10*100/1472</f>
        <v>31.52173913043478</v>
      </c>
    </row>
    <row r="11" spans="1:9" s="7" customFormat="1" ht="47.25" customHeight="1">
      <c r="A11" s="53" t="s">
        <v>33</v>
      </c>
      <c r="B11" s="130" t="s">
        <v>655</v>
      </c>
      <c r="C11" s="46" t="s">
        <v>116</v>
      </c>
      <c r="D11" s="17" t="s">
        <v>391</v>
      </c>
      <c r="E11" s="18" t="s">
        <v>391</v>
      </c>
      <c r="F11" s="17" t="s">
        <v>297</v>
      </c>
      <c r="G11" s="17" t="s">
        <v>298</v>
      </c>
      <c r="H11" s="17" t="s">
        <v>376</v>
      </c>
      <c r="I11" s="25" t="s">
        <v>122</v>
      </c>
    </row>
    <row r="12" spans="1:10" s="7" customFormat="1" ht="19.5" customHeight="1">
      <c r="A12" s="30"/>
      <c r="B12" s="120"/>
      <c r="C12" s="9" t="s">
        <v>116</v>
      </c>
      <c r="D12" s="182">
        <v>0.5</v>
      </c>
      <c r="E12" s="182">
        <v>0.5</v>
      </c>
      <c r="F12" s="182">
        <v>11.76</v>
      </c>
      <c r="G12" s="182">
        <v>79.2</v>
      </c>
      <c r="H12" s="182">
        <v>12</v>
      </c>
      <c r="I12" s="128"/>
      <c r="J12" s="35">
        <f>G12*100/1800</f>
        <v>4.4</v>
      </c>
    </row>
    <row r="13" spans="1:9" s="7" customFormat="1" ht="32.25" customHeight="1">
      <c r="A13" s="88" t="s">
        <v>42</v>
      </c>
      <c r="B13" s="50"/>
      <c r="C13" s="29"/>
      <c r="D13" s="23"/>
      <c r="E13" s="23"/>
      <c r="F13" s="29"/>
      <c r="G13" s="23"/>
      <c r="H13" s="23"/>
      <c r="I13" s="25"/>
    </row>
    <row r="14" spans="1:104" s="132" customFormat="1" ht="34.5" customHeight="1">
      <c r="A14" s="118"/>
      <c r="B14" s="122" t="s">
        <v>656</v>
      </c>
      <c r="C14" s="118" t="s">
        <v>228</v>
      </c>
      <c r="D14" s="47" t="s">
        <v>657</v>
      </c>
      <c r="E14" s="47" t="s">
        <v>238</v>
      </c>
      <c r="F14" s="47" t="s">
        <v>464</v>
      </c>
      <c r="G14" s="48" t="s">
        <v>453</v>
      </c>
      <c r="H14" s="116" t="s">
        <v>658</v>
      </c>
      <c r="I14" s="14" t="s">
        <v>659</v>
      </c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</row>
    <row r="15" spans="1:104" s="132" customFormat="1" ht="36" customHeight="1">
      <c r="A15" s="40"/>
      <c r="B15" s="117" t="s">
        <v>660</v>
      </c>
      <c r="C15" s="212" t="s">
        <v>386</v>
      </c>
      <c r="D15" s="17" t="s">
        <v>387</v>
      </c>
      <c r="E15" s="17" t="s">
        <v>388</v>
      </c>
      <c r="F15" s="17" t="s">
        <v>661</v>
      </c>
      <c r="G15" s="17" t="s">
        <v>390</v>
      </c>
      <c r="H15" s="17" t="s">
        <v>391</v>
      </c>
      <c r="I15" s="42" t="s">
        <v>662</v>
      </c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</row>
    <row r="16" spans="1:9" s="7" customFormat="1" ht="32.25" customHeight="1">
      <c r="A16" s="40"/>
      <c r="B16" s="28" t="s">
        <v>185</v>
      </c>
      <c r="C16" s="29" t="s">
        <v>414</v>
      </c>
      <c r="D16" s="23">
        <v>9.8</v>
      </c>
      <c r="E16" s="23">
        <v>1</v>
      </c>
      <c r="F16" s="23">
        <v>23.3</v>
      </c>
      <c r="G16" s="23">
        <v>143</v>
      </c>
      <c r="H16" s="23">
        <v>0.26</v>
      </c>
      <c r="I16" s="25" t="s">
        <v>663</v>
      </c>
    </row>
    <row r="17" spans="1:9" s="7" customFormat="1" ht="34.5" customHeight="1">
      <c r="A17" s="16"/>
      <c r="B17" s="28" t="s">
        <v>85</v>
      </c>
      <c r="C17" s="29" t="s">
        <v>174</v>
      </c>
      <c r="D17" s="23">
        <v>0.04</v>
      </c>
      <c r="E17" s="23">
        <v>0.01</v>
      </c>
      <c r="F17" s="23">
        <v>6.99</v>
      </c>
      <c r="G17" s="23">
        <v>28</v>
      </c>
      <c r="H17" s="23">
        <v>0.02</v>
      </c>
      <c r="I17" s="25" t="s">
        <v>258</v>
      </c>
    </row>
    <row r="18" spans="1:9" s="7" customFormat="1" ht="18.75" customHeight="1">
      <c r="A18" s="16"/>
      <c r="B18" s="28" t="s">
        <v>69</v>
      </c>
      <c r="C18" s="29" t="s">
        <v>70</v>
      </c>
      <c r="D18" s="17" t="s">
        <v>71</v>
      </c>
      <c r="E18" s="17" t="s">
        <v>72</v>
      </c>
      <c r="F18" s="17" t="s">
        <v>73</v>
      </c>
      <c r="G18" s="17" t="s">
        <v>74</v>
      </c>
      <c r="H18" s="17">
        <v>0</v>
      </c>
      <c r="I18" s="28"/>
    </row>
    <row r="19" spans="1:10" s="7" customFormat="1" ht="22.5" customHeight="1">
      <c r="A19" s="30"/>
      <c r="B19" s="120"/>
      <c r="C19" s="9" t="s">
        <v>664</v>
      </c>
      <c r="D19" s="158">
        <f>D13+D14+D15+D16+D17+D18</f>
        <v>25.67</v>
      </c>
      <c r="E19" s="158">
        <f>E13+E14+E15+E16+E17+E18</f>
        <v>16.119999999999997</v>
      </c>
      <c r="F19" s="158">
        <v>53.84</v>
      </c>
      <c r="G19" s="158">
        <f>G13+G14+G15+G16+G17+G18</f>
        <v>490.1</v>
      </c>
      <c r="H19" s="158">
        <f>H13+H14+H15+H16+H17+H18</f>
        <v>5.51</v>
      </c>
      <c r="I19" s="121"/>
      <c r="J19" s="35">
        <f>G19*100/1472</f>
        <v>33.29483695652174</v>
      </c>
    </row>
    <row r="20" spans="1:15" s="4" customFormat="1" ht="48.75" customHeight="1">
      <c r="A20" s="78" t="s">
        <v>76</v>
      </c>
      <c r="B20" s="28" t="s">
        <v>665</v>
      </c>
      <c r="C20" s="29" t="s">
        <v>247</v>
      </c>
      <c r="D20" s="17" t="s">
        <v>666</v>
      </c>
      <c r="E20" s="17" t="s">
        <v>667</v>
      </c>
      <c r="F20" s="17" t="s">
        <v>668</v>
      </c>
      <c r="G20" s="17" t="s">
        <v>669</v>
      </c>
      <c r="H20" s="17" t="s">
        <v>670</v>
      </c>
      <c r="I20" s="25" t="s">
        <v>671</v>
      </c>
      <c r="J20" s="7"/>
      <c r="K20" s="7"/>
      <c r="L20" s="7"/>
      <c r="M20" s="7"/>
      <c r="N20" s="7"/>
      <c r="O20" s="7"/>
    </row>
    <row r="21" spans="1:9" s="7" customFormat="1" ht="35.25" customHeight="1">
      <c r="A21" s="52"/>
      <c r="B21" s="213" t="s">
        <v>158</v>
      </c>
      <c r="C21" s="46" t="s">
        <v>159</v>
      </c>
      <c r="D21" s="17">
        <v>5.22</v>
      </c>
      <c r="E21" s="18">
        <v>5.76</v>
      </c>
      <c r="F21" s="17">
        <v>7.2</v>
      </c>
      <c r="G21" s="17" t="s">
        <v>672</v>
      </c>
      <c r="H21" s="17">
        <v>1.26</v>
      </c>
      <c r="I21" s="19" t="s">
        <v>487</v>
      </c>
    </row>
    <row r="22" spans="1:10" s="7" customFormat="1" ht="21" customHeight="1">
      <c r="A22" s="97"/>
      <c r="B22" s="54"/>
      <c r="C22" s="5" t="s">
        <v>673</v>
      </c>
      <c r="D22" s="162">
        <v>9.12</v>
      </c>
      <c r="E22" s="162">
        <v>8.46</v>
      </c>
      <c r="F22" s="162">
        <v>30</v>
      </c>
      <c r="G22" s="162">
        <v>283.8</v>
      </c>
      <c r="H22" s="162">
        <v>1.35</v>
      </c>
      <c r="I22" s="99"/>
      <c r="J22" s="35">
        <f>G22*100/1472</f>
        <v>19.279891304347824</v>
      </c>
    </row>
    <row r="23" spans="1:9" s="7" customFormat="1" ht="15.75">
      <c r="A23" s="176"/>
      <c r="B23" s="263"/>
      <c r="C23" s="263"/>
      <c r="D23" s="263"/>
      <c r="E23" s="263"/>
      <c r="F23" s="263"/>
      <c r="G23" s="263"/>
      <c r="H23" s="263"/>
      <c r="I23" s="120"/>
    </row>
    <row r="24" spans="1:10" s="66" customFormat="1" ht="21" customHeight="1">
      <c r="A24" s="58" t="s">
        <v>93</v>
      </c>
      <c r="B24" s="163"/>
      <c r="C24" s="177">
        <f>C10+C12+C19+C22</f>
        <v>1483.4</v>
      </c>
      <c r="D24" s="164">
        <f>D10+D12+D19+D22</f>
        <v>49.98</v>
      </c>
      <c r="E24" s="164">
        <f>E10+E12+E19+E22</f>
        <v>42.83</v>
      </c>
      <c r="F24" s="164">
        <f>F10+F12+F19+F22</f>
        <v>157.63</v>
      </c>
      <c r="G24" s="164">
        <v>1317.1</v>
      </c>
      <c r="H24" s="164">
        <f>H10+H12+H19+H22</f>
        <v>21.17</v>
      </c>
      <c r="I24" s="178"/>
      <c r="J24" s="35">
        <f>G24*100/1472</f>
        <v>89.47690217391305</v>
      </c>
    </row>
  </sheetData>
  <sheetProtection selectLockedCells="1" selectUnlockedCells="1"/>
  <mergeCells count="13">
    <mergeCell ref="F3:F4"/>
    <mergeCell ref="B5:I5"/>
    <mergeCell ref="B23:H23"/>
    <mergeCell ref="B1:I1"/>
    <mergeCell ref="A2:A4"/>
    <mergeCell ref="B2:B4"/>
    <mergeCell ref="C2:C4"/>
    <mergeCell ref="D2:F2"/>
    <mergeCell ref="G2:G4"/>
    <mergeCell ref="H2:H4"/>
    <mergeCell ref="I2:I4"/>
    <mergeCell ref="D3:D4"/>
    <mergeCell ref="E3:E4"/>
  </mergeCells>
  <printOptions/>
  <pageMargins left="1.7902777777777779" right="0.7" top="0.75" bottom="0.75" header="0.5118055555555555" footer="0.5118055555555555"/>
  <pageSetup horizontalDpi="300" verticalDpi="3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="80" zoomScaleNormal="80" zoomScalePageLayoutView="0" workbookViewId="0" topLeftCell="A13">
      <selection activeCell="E15" sqref="E15"/>
    </sheetView>
  </sheetViews>
  <sheetFormatPr defaultColWidth="9.140625" defaultRowHeight="15"/>
  <cols>
    <col min="1" max="1" width="14.28125" style="1" customWidth="1"/>
    <col min="2" max="2" width="30.8515625" style="2" customWidth="1"/>
    <col min="3" max="3" width="11.8515625" style="2" customWidth="1"/>
    <col min="4" max="4" width="13.7109375" style="2" customWidth="1"/>
    <col min="5" max="5" width="12.8515625" style="2" customWidth="1"/>
    <col min="6" max="6" width="14.421875" style="2" customWidth="1"/>
    <col min="7" max="7" width="11.57421875" style="2" customWidth="1"/>
    <col min="8" max="8" width="10.28125" style="2" customWidth="1"/>
    <col min="9" max="9" width="53.00390625" style="2" customWidth="1"/>
    <col min="10" max="10" width="4.00390625" style="4" customWidth="1"/>
    <col min="11" max="11" width="11.00390625" style="4" customWidth="1"/>
    <col min="12" max="16384" width="9.140625" style="4" customWidth="1"/>
  </cols>
  <sheetData>
    <row r="1" spans="1:15" ht="15.75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7"/>
      <c r="K1" s="7"/>
      <c r="L1" s="7"/>
      <c r="M1" s="7"/>
      <c r="N1" s="7"/>
      <c r="O1" s="7"/>
    </row>
    <row r="2" spans="1:9" s="7" customFormat="1" ht="18.75" customHeight="1">
      <c r="A2" s="239" t="s">
        <v>1</v>
      </c>
      <c r="B2" s="239" t="s">
        <v>2</v>
      </c>
      <c r="C2" s="239" t="s">
        <v>3</v>
      </c>
      <c r="D2" s="240" t="s">
        <v>4</v>
      </c>
      <c r="E2" s="240"/>
      <c r="F2" s="240"/>
      <c r="G2" s="239" t="s">
        <v>5</v>
      </c>
      <c r="H2" s="239" t="s">
        <v>6</v>
      </c>
      <c r="I2" s="239" t="s">
        <v>7</v>
      </c>
    </row>
    <row r="3" spans="1:9" s="7" customFormat="1" ht="15" customHeight="1">
      <c r="A3" s="239"/>
      <c r="B3" s="239"/>
      <c r="C3" s="239"/>
      <c r="D3" s="241" t="s">
        <v>8</v>
      </c>
      <c r="E3" s="241" t="s">
        <v>9</v>
      </c>
      <c r="F3" s="241" t="s">
        <v>10</v>
      </c>
      <c r="G3" s="239"/>
      <c r="H3" s="239"/>
      <c r="I3" s="239"/>
    </row>
    <row r="4" spans="1:9" s="7" customFormat="1" ht="33" customHeight="1">
      <c r="A4" s="239"/>
      <c r="B4" s="239"/>
      <c r="C4" s="239"/>
      <c r="D4" s="241"/>
      <c r="E4" s="241"/>
      <c r="F4" s="241"/>
      <c r="G4" s="239"/>
      <c r="H4" s="239"/>
      <c r="I4" s="239"/>
    </row>
    <row r="5" spans="1:9" s="7" customFormat="1" ht="18.75" customHeight="1">
      <c r="A5" s="9" t="s">
        <v>97</v>
      </c>
      <c r="B5" s="10"/>
      <c r="C5" s="11"/>
      <c r="D5" s="12"/>
      <c r="E5" s="12"/>
      <c r="F5" s="12"/>
      <c r="G5" s="13"/>
      <c r="H5" s="12"/>
      <c r="I5" s="14"/>
    </row>
    <row r="6" spans="1:15" ht="36" customHeight="1">
      <c r="A6" s="53" t="s">
        <v>12</v>
      </c>
      <c r="B6" s="50" t="s">
        <v>98</v>
      </c>
      <c r="C6" s="29" t="s">
        <v>99</v>
      </c>
      <c r="D6" s="17" t="s">
        <v>100</v>
      </c>
      <c r="E6" s="17" t="s">
        <v>101</v>
      </c>
      <c r="F6" s="17" t="s">
        <v>102</v>
      </c>
      <c r="G6" s="17" t="s">
        <v>78</v>
      </c>
      <c r="H6" s="17" t="s">
        <v>57</v>
      </c>
      <c r="I6" s="25" t="s">
        <v>58</v>
      </c>
      <c r="J6" s="7"/>
      <c r="K6" s="7"/>
      <c r="L6" s="7"/>
      <c r="M6" s="7"/>
      <c r="N6" s="7"/>
      <c r="O6" s="7"/>
    </row>
    <row r="7" spans="1:15" ht="33" customHeight="1">
      <c r="A7" s="16"/>
      <c r="B7" s="28" t="s">
        <v>103</v>
      </c>
      <c r="C7" s="67">
        <v>180</v>
      </c>
      <c r="D7" s="68" t="s">
        <v>104</v>
      </c>
      <c r="E7" s="69">
        <v>2.41</v>
      </c>
      <c r="F7" s="69">
        <v>15.5</v>
      </c>
      <c r="G7" s="69">
        <v>84</v>
      </c>
      <c r="H7" s="69">
        <v>0.28</v>
      </c>
      <c r="I7" s="25" t="s">
        <v>105</v>
      </c>
      <c r="J7" s="7"/>
      <c r="K7" s="7"/>
      <c r="L7" s="7"/>
      <c r="M7" s="7"/>
      <c r="N7" s="7"/>
      <c r="O7" s="7"/>
    </row>
    <row r="8" spans="1:9" s="26" customFormat="1" ht="33.75" customHeight="1">
      <c r="A8" s="70"/>
      <c r="B8" s="71" t="s">
        <v>106</v>
      </c>
      <c r="C8" s="16" t="s">
        <v>107</v>
      </c>
      <c r="D8" s="23">
        <v>2.6</v>
      </c>
      <c r="E8" s="24">
        <v>7.9</v>
      </c>
      <c r="F8" s="23">
        <v>15.5</v>
      </c>
      <c r="G8" s="24">
        <v>144.5</v>
      </c>
      <c r="H8" s="23">
        <v>0</v>
      </c>
      <c r="I8" s="25" t="s">
        <v>108</v>
      </c>
    </row>
    <row r="9" spans="1:15" ht="17.25" customHeight="1">
      <c r="A9" s="30"/>
      <c r="B9" s="31"/>
      <c r="C9" s="32" t="s">
        <v>109</v>
      </c>
      <c r="D9" s="32" t="s">
        <v>110</v>
      </c>
      <c r="E9" s="32" t="s">
        <v>111</v>
      </c>
      <c r="F9" s="32" t="s">
        <v>112</v>
      </c>
      <c r="G9" s="32" t="s">
        <v>113</v>
      </c>
      <c r="H9" s="32" t="s">
        <v>114</v>
      </c>
      <c r="I9" s="34"/>
      <c r="J9" s="7"/>
      <c r="K9" s="35">
        <f>G9*100/1472</f>
        <v>22.588315217391305</v>
      </c>
      <c r="L9" s="7"/>
      <c r="M9" s="7"/>
      <c r="N9" s="7"/>
      <c r="O9" s="7"/>
    </row>
    <row r="10" spans="1:15" ht="48" customHeight="1">
      <c r="A10" s="53" t="s">
        <v>33</v>
      </c>
      <c r="B10" s="28" t="s">
        <v>115</v>
      </c>
      <c r="C10" s="29" t="s">
        <v>116</v>
      </c>
      <c r="D10" s="17" t="s">
        <v>117</v>
      </c>
      <c r="E10" s="18" t="s">
        <v>118</v>
      </c>
      <c r="F10" s="17" t="s">
        <v>119</v>
      </c>
      <c r="G10" s="17" t="s">
        <v>120</v>
      </c>
      <c r="H10" s="17" t="s">
        <v>121</v>
      </c>
      <c r="I10" s="25" t="s">
        <v>122</v>
      </c>
      <c r="J10" s="7"/>
      <c r="K10" s="7"/>
      <c r="L10" s="7"/>
      <c r="M10" s="7"/>
      <c r="N10" s="7"/>
      <c r="O10" s="7"/>
    </row>
    <row r="11" spans="1:15" ht="17.25" customHeight="1">
      <c r="A11" s="30"/>
      <c r="B11" s="31"/>
      <c r="C11" s="32" t="s">
        <v>116</v>
      </c>
      <c r="D11" s="33">
        <v>0.48</v>
      </c>
      <c r="E11" s="33">
        <v>0.36</v>
      </c>
      <c r="F11" s="33">
        <v>12.36</v>
      </c>
      <c r="G11" s="33">
        <v>55.2</v>
      </c>
      <c r="H11" s="33">
        <v>6</v>
      </c>
      <c r="I11" s="34"/>
      <c r="J11" s="7"/>
      <c r="K11" s="35">
        <f>G11*100/1472</f>
        <v>3.75</v>
      </c>
      <c r="L11" s="7"/>
      <c r="M11" s="7"/>
      <c r="N11" s="7"/>
      <c r="O11" s="7"/>
    </row>
    <row r="12" spans="1:15" ht="34.5" customHeight="1">
      <c r="A12" s="39" t="s">
        <v>42</v>
      </c>
      <c r="B12" s="72" t="s">
        <v>123</v>
      </c>
      <c r="C12" s="29" t="s">
        <v>44</v>
      </c>
      <c r="D12" s="17" t="s">
        <v>124</v>
      </c>
      <c r="E12" s="17" t="s">
        <v>125</v>
      </c>
      <c r="F12" s="17" t="s">
        <v>126</v>
      </c>
      <c r="G12" s="17" t="s">
        <v>127</v>
      </c>
      <c r="H12" s="17" t="s">
        <v>128</v>
      </c>
      <c r="I12" s="42" t="s">
        <v>129</v>
      </c>
      <c r="J12" s="7"/>
      <c r="K12" s="7"/>
      <c r="L12" s="7"/>
      <c r="M12" s="7"/>
      <c r="N12" s="7"/>
      <c r="O12" s="7"/>
    </row>
    <row r="13" spans="1:15" ht="34.5" customHeight="1">
      <c r="A13" s="46"/>
      <c r="B13" s="73" t="s">
        <v>130</v>
      </c>
      <c r="C13" s="46" t="s">
        <v>131</v>
      </c>
      <c r="D13" s="74" t="s">
        <v>132</v>
      </c>
      <c r="E13" s="74" t="s">
        <v>133</v>
      </c>
      <c r="F13" s="74" t="s">
        <v>134</v>
      </c>
      <c r="G13" s="74" t="s">
        <v>135</v>
      </c>
      <c r="H13" s="74" t="s">
        <v>136</v>
      </c>
      <c r="I13" s="25" t="s">
        <v>137</v>
      </c>
      <c r="J13" s="7"/>
      <c r="K13" s="7"/>
      <c r="L13" s="7"/>
      <c r="M13" s="7"/>
      <c r="N13" s="7"/>
      <c r="O13" s="7"/>
    </row>
    <row r="14" spans="1:15" ht="36" customHeight="1">
      <c r="A14" s="75"/>
      <c r="B14" s="28" t="s">
        <v>138</v>
      </c>
      <c r="C14" s="29" t="s">
        <v>60</v>
      </c>
      <c r="D14" s="17" t="s">
        <v>139</v>
      </c>
      <c r="E14" s="17" t="s">
        <v>140</v>
      </c>
      <c r="F14" s="17" t="s">
        <v>141</v>
      </c>
      <c r="G14" s="17" t="s">
        <v>142</v>
      </c>
      <c r="H14" s="17" t="s">
        <v>143</v>
      </c>
      <c r="I14" s="25" t="s">
        <v>144</v>
      </c>
      <c r="J14" s="7"/>
      <c r="K14" s="7"/>
      <c r="L14" s="7"/>
      <c r="M14" s="7"/>
      <c r="N14" s="7"/>
      <c r="O14" s="7"/>
    </row>
    <row r="15" spans="1:15" ht="33.75" customHeight="1">
      <c r="A15" s="75"/>
      <c r="B15" s="28" t="s">
        <v>145</v>
      </c>
      <c r="C15" s="29">
        <v>180</v>
      </c>
      <c r="D15" s="17">
        <v>0.03</v>
      </c>
      <c r="E15" s="17" t="s">
        <v>57</v>
      </c>
      <c r="F15" s="17">
        <v>12.7</v>
      </c>
      <c r="G15" s="17">
        <v>51.03</v>
      </c>
      <c r="H15" s="17">
        <v>0.02</v>
      </c>
      <c r="I15" s="25" t="s">
        <v>146</v>
      </c>
      <c r="J15" s="7"/>
      <c r="K15" s="7"/>
      <c r="L15" s="7"/>
      <c r="M15" s="7"/>
      <c r="N15" s="7"/>
      <c r="O15" s="7"/>
    </row>
    <row r="16" spans="1:15" ht="20.25" customHeight="1">
      <c r="A16" s="16"/>
      <c r="B16" s="28" t="s">
        <v>69</v>
      </c>
      <c r="C16" s="29" t="s">
        <v>70</v>
      </c>
      <c r="D16" s="17" t="s">
        <v>71</v>
      </c>
      <c r="E16" s="17" t="s">
        <v>72</v>
      </c>
      <c r="F16" s="17" t="s">
        <v>147</v>
      </c>
      <c r="G16" s="17" t="s">
        <v>74</v>
      </c>
      <c r="H16" s="17">
        <v>0</v>
      </c>
      <c r="I16" s="76"/>
      <c r="J16" s="7"/>
      <c r="K16" s="7"/>
      <c r="L16" s="7"/>
      <c r="M16" s="7"/>
      <c r="N16" s="7"/>
      <c r="O16" s="7"/>
    </row>
    <row r="17" spans="1:15" ht="17.25" customHeight="1">
      <c r="A17" s="30"/>
      <c r="B17" s="31"/>
      <c r="C17" s="9" t="s">
        <v>148</v>
      </c>
      <c r="D17" s="33" t="s">
        <v>149</v>
      </c>
      <c r="E17" s="33">
        <f>E12+E13+E14+E15+E16</f>
        <v>18.23</v>
      </c>
      <c r="F17" s="33">
        <f>F12+F13+F14+F15+F16</f>
        <v>71.91999999999999</v>
      </c>
      <c r="G17" s="33">
        <v>543.8</v>
      </c>
      <c r="H17" s="33">
        <f>H12+H13+H14+H15+H16</f>
        <v>32.38</v>
      </c>
      <c r="I17" s="77"/>
      <c r="J17" s="7"/>
      <c r="K17" s="35">
        <f>G17*100/1472</f>
        <v>36.94293478260869</v>
      </c>
      <c r="L17" s="7"/>
      <c r="M17" s="7"/>
      <c r="N17" s="7"/>
      <c r="O17" s="7"/>
    </row>
    <row r="18" spans="1:15" ht="33" customHeight="1">
      <c r="A18" s="78" t="s">
        <v>76</v>
      </c>
      <c r="B18" s="50" t="s">
        <v>150</v>
      </c>
      <c r="C18" s="51" t="s">
        <v>151</v>
      </c>
      <c r="D18" s="17" t="s">
        <v>152</v>
      </c>
      <c r="E18" s="17" t="s">
        <v>153</v>
      </c>
      <c r="F18" s="17" t="s">
        <v>154</v>
      </c>
      <c r="G18" s="17" t="s">
        <v>155</v>
      </c>
      <c r="H18" s="17" t="s">
        <v>156</v>
      </c>
      <c r="I18" s="19" t="s">
        <v>157</v>
      </c>
      <c r="J18" s="7"/>
      <c r="K18" s="7"/>
      <c r="L18" s="7"/>
      <c r="M18" s="7"/>
      <c r="N18" s="7"/>
      <c r="O18" s="7"/>
    </row>
    <row r="19" spans="1:15" ht="34.5" customHeight="1">
      <c r="A19" s="38"/>
      <c r="B19" s="50" t="s">
        <v>158</v>
      </c>
      <c r="C19" s="29" t="s">
        <v>159</v>
      </c>
      <c r="D19" s="17" t="s">
        <v>114</v>
      </c>
      <c r="E19" s="17" t="s">
        <v>160</v>
      </c>
      <c r="F19" s="17" t="s">
        <v>161</v>
      </c>
      <c r="G19" s="17" t="s">
        <v>162</v>
      </c>
      <c r="H19" s="17" t="s">
        <v>163</v>
      </c>
      <c r="I19" s="25" t="s">
        <v>164</v>
      </c>
      <c r="J19" s="7"/>
      <c r="K19" s="7"/>
      <c r="L19" s="7"/>
      <c r="M19" s="7"/>
      <c r="N19" s="7"/>
      <c r="O19" s="7"/>
    </row>
    <row r="20" spans="1:14" ht="35.25" customHeight="1">
      <c r="A20" s="38"/>
      <c r="B20" s="28"/>
      <c r="C20" s="29"/>
      <c r="D20" s="17"/>
      <c r="E20" s="18"/>
      <c r="F20" s="17"/>
      <c r="G20" s="17"/>
      <c r="H20" s="17"/>
      <c r="I20" s="19"/>
      <c r="J20" s="7"/>
      <c r="K20" s="7"/>
      <c r="L20" s="7"/>
      <c r="M20" s="7"/>
      <c r="N20" s="7"/>
    </row>
    <row r="21" spans="1:15" ht="18" customHeight="1">
      <c r="A21" s="54"/>
      <c r="B21" s="79"/>
      <c r="C21" s="8" t="s">
        <v>165</v>
      </c>
      <c r="D21" s="56">
        <v>13.81</v>
      </c>
      <c r="E21" s="56">
        <v>13.14</v>
      </c>
      <c r="F21" s="56">
        <v>35.81</v>
      </c>
      <c r="G21" s="56">
        <v>330.45</v>
      </c>
      <c r="H21" s="56">
        <v>0.62</v>
      </c>
      <c r="I21" s="57"/>
      <c r="J21" s="7"/>
      <c r="K21" s="35">
        <f>G21*100/1472</f>
        <v>22.449048913043477</v>
      </c>
      <c r="L21" s="7"/>
      <c r="M21" s="7"/>
      <c r="N21" s="7"/>
      <c r="O21" s="7"/>
    </row>
    <row r="22" spans="1:15" ht="15.75">
      <c r="A22" s="4"/>
      <c r="B22" s="244"/>
      <c r="C22" s="244"/>
      <c r="D22" s="244"/>
      <c r="E22" s="244"/>
      <c r="F22" s="244"/>
      <c r="G22" s="244"/>
      <c r="H22" s="244"/>
      <c r="I22" s="244"/>
      <c r="J22" s="7"/>
      <c r="K22" s="7"/>
      <c r="L22" s="7"/>
      <c r="M22" s="7"/>
      <c r="N22" s="7"/>
      <c r="O22" s="7"/>
    </row>
    <row r="23" spans="1:15" s="81" customFormat="1" ht="18.75" customHeight="1">
      <c r="A23" s="58" t="s">
        <v>93</v>
      </c>
      <c r="B23" s="80"/>
      <c r="C23" s="60">
        <v>1368.5</v>
      </c>
      <c r="D23" s="61" t="s">
        <v>166</v>
      </c>
      <c r="E23" s="61">
        <f>SUM(E9+E11+E17+E21)</f>
        <v>46.44</v>
      </c>
      <c r="F23" s="61">
        <f>SUM(F9+F11+F17+F21)</f>
        <v>164.79</v>
      </c>
      <c r="G23" s="61">
        <f>SUM(G9+G11+G17+G21)</f>
        <v>1261.95</v>
      </c>
      <c r="H23" s="61">
        <f>SUM(H9+H11+H17+H21)</f>
        <v>39.28</v>
      </c>
      <c r="I23" s="62"/>
      <c r="J23" s="66"/>
      <c r="K23" s="35">
        <f>G23*100/1472</f>
        <v>85.73029891304348</v>
      </c>
      <c r="L23" s="66"/>
      <c r="M23" s="66"/>
      <c r="N23" s="66"/>
      <c r="O23" s="66"/>
    </row>
    <row r="58" ht="37.5" customHeight="1"/>
  </sheetData>
  <sheetProtection selectLockedCells="1" selectUnlockedCells="1"/>
  <mergeCells count="12">
    <mergeCell ref="F3:F4"/>
    <mergeCell ref="B22:I22"/>
    <mergeCell ref="A1:I1"/>
    <mergeCell ref="A2:A4"/>
    <mergeCell ref="B2:B4"/>
    <mergeCell ref="C2:C4"/>
    <mergeCell ref="D2:F2"/>
    <mergeCell ref="G2:G4"/>
    <mergeCell ref="H2:H4"/>
    <mergeCell ref="I2:I4"/>
    <mergeCell ref="D3:D4"/>
    <mergeCell ref="E3:E4"/>
  </mergeCells>
  <printOptions/>
  <pageMargins left="2.020138888888889" right="0.5118055555555555" top="0.7597222222222222" bottom="0.7479166666666667" header="0.5118055555555555" footer="0.5118055555555555"/>
  <pageSetup horizontalDpi="300" verticalDpi="300" orientation="landscape" paperSize="9" scale="6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Z25"/>
  <sheetViews>
    <sheetView zoomScale="80" zoomScaleNormal="80" zoomScalePageLayoutView="0" workbookViewId="0" topLeftCell="A2">
      <selection activeCell="F14" sqref="F14"/>
    </sheetView>
  </sheetViews>
  <sheetFormatPr defaultColWidth="9.00390625" defaultRowHeight="15"/>
  <cols>
    <col min="1" max="1" width="14.28125" style="0" customWidth="1"/>
    <col min="2" max="2" width="34.7109375" style="0" customWidth="1"/>
    <col min="3" max="3" width="11.00390625" style="0" customWidth="1"/>
    <col min="4" max="4" width="11.421875" style="0" customWidth="1"/>
    <col min="5" max="5" width="11.57421875" style="0" customWidth="1"/>
    <col min="6" max="6" width="11.28125" style="0" customWidth="1"/>
    <col min="7" max="7" width="11.57421875" style="0" customWidth="1"/>
    <col min="8" max="8" width="11.00390625" style="0" customWidth="1"/>
    <col min="9" max="9" width="52.7109375" style="0" customWidth="1"/>
    <col min="10" max="10" width="10.421875" style="0" customWidth="1"/>
  </cols>
  <sheetData>
    <row r="1" spans="1:9" s="176" customFormat="1" ht="19.5" customHeight="1">
      <c r="A1" s="206"/>
      <c r="B1" s="253" t="s">
        <v>588</v>
      </c>
      <c r="C1" s="253"/>
      <c r="D1" s="253"/>
      <c r="E1" s="253"/>
      <c r="F1" s="253"/>
      <c r="G1" s="253"/>
      <c r="H1" s="253"/>
      <c r="I1" s="253"/>
    </row>
    <row r="2" spans="1:9" s="7" customFormat="1" ht="18.75" customHeight="1">
      <c r="A2" s="241" t="s">
        <v>1</v>
      </c>
      <c r="B2" s="241" t="s">
        <v>2</v>
      </c>
      <c r="C2" s="241" t="s">
        <v>3</v>
      </c>
      <c r="D2" s="254" t="s">
        <v>4</v>
      </c>
      <c r="E2" s="254"/>
      <c r="F2" s="254"/>
      <c r="G2" s="241" t="s">
        <v>5</v>
      </c>
      <c r="H2" s="241" t="s">
        <v>6</v>
      </c>
      <c r="I2" s="241" t="s">
        <v>7</v>
      </c>
    </row>
    <row r="3" spans="1:9" s="7" customFormat="1" ht="15" customHeight="1">
      <c r="A3" s="241"/>
      <c r="B3" s="241"/>
      <c r="C3" s="241"/>
      <c r="D3" s="241" t="s">
        <v>8</v>
      </c>
      <c r="E3" s="241" t="s">
        <v>9</v>
      </c>
      <c r="F3" s="241" t="s">
        <v>10</v>
      </c>
      <c r="G3" s="241"/>
      <c r="H3" s="241"/>
      <c r="I3" s="241"/>
    </row>
    <row r="4" spans="1:9" s="7" customFormat="1" ht="31.5" customHeight="1">
      <c r="A4" s="241"/>
      <c r="B4" s="241"/>
      <c r="C4" s="241"/>
      <c r="D4" s="241"/>
      <c r="E4" s="241"/>
      <c r="F4" s="241"/>
      <c r="G4" s="241"/>
      <c r="H4" s="241"/>
      <c r="I4" s="241"/>
    </row>
    <row r="5" spans="1:9" s="7" customFormat="1" ht="19.5" customHeight="1">
      <c r="A5" s="9" t="s">
        <v>674</v>
      </c>
      <c r="B5" s="255"/>
      <c r="C5" s="255"/>
      <c r="D5" s="255"/>
      <c r="E5" s="255"/>
      <c r="F5" s="255"/>
      <c r="G5" s="255"/>
      <c r="H5" s="255"/>
      <c r="I5" s="255"/>
    </row>
    <row r="6" spans="1:9" s="7" customFormat="1" ht="33" customHeight="1">
      <c r="A6" s="9" t="s">
        <v>12</v>
      </c>
      <c r="B6" s="214" t="s">
        <v>675</v>
      </c>
      <c r="C6" s="46" t="s">
        <v>99</v>
      </c>
      <c r="D6" s="74" t="s">
        <v>253</v>
      </c>
      <c r="E6" s="74" t="s">
        <v>254</v>
      </c>
      <c r="F6" s="74" t="s">
        <v>101</v>
      </c>
      <c r="G6" s="74" t="s">
        <v>440</v>
      </c>
      <c r="H6" s="74" t="s">
        <v>256</v>
      </c>
      <c r="I6" s="25" t="s">
        <v>58</v>
      </c>
    </row>
    <row r="7" spans="1:15" s="27" customFormat="1" ht="31.5" customHeight="1">
      <c r="A7" s="70"/>
      <c r="B7" s="28" t="s">
        <v>292</v>
      </c>
      <c r="C7" s="29" t="s">
        <v>70</v>
      </c>
      <c r="D7" s="23">
        <v>2.6</v>
      </c>
      <c r="E7" s="23">
        <v>7.9</v>
      </c>
      <c r="F7" s="23">
        <v>15.5</v>
      </c>
      <c r="G7" s="23">
        <v>144.5</v>
      </c>
      <c r="H7" s="23">
        <v>0</v>
      </c>
      <c r="I7" s="25" t="s">
        <v>108</v>
      </c>
      <c r="J7" s="26"/>
      <c r="K7" s="26"/>
      <c r="L7" s="26"/>
      <c r="M7" s="26"/>
      <c r="N7" s="26"/>
      <c r="O7" s="26"/>
    </row>
    <row r="8" spans="1:15" s="27" customFormat="1" ht="31.5" customHeight="1">
      <c r="A8" s="20"/>
      <c r="B8" s="86" t="s">
        <v>676</v>
      </c>
      <c r="C8" s="16">
        <v>180</v>
      </c>
      <c r="D8" s="23">
        <v>4.12</v>
      </c>
      <c r="E8" s="24">
        <v>4.54</v>
      </c>
      <c r="F8" s="23">
        <v>19.35</v>
      </c>
      <c r="G8" s="24">
        <v>84</v>
      </c>
      <c r="H8" s="23">
        <v>0</v>
      </c>
      <c r="I8" s="25" t="s">
        <v>492</v>
      </c>
      <c r="J8" s="26"/>
      <c r="K8" s="26"/>
      <c r="L8" s="26"/>
      <c r="M8" s="26"/>
      <c r="N8" s="26"/>
      <c r="O8" s="26"/>
    </row>
    <row r="9" spans="1:10" s="7" customFormat="1" ht="20.25" customHeight="1">
      <c r="A9" s="30"/>
      <c r="B9" s="120"/>
      <c r="C9" s="9" t="s">
        <v>677</v>
      </c>
      <c r="D9" s="182">
        <v>8.42</v>
      </c>
      <c r="E9" s="182">
        <v>12.47</v>
      </c>
      <c r="F9" s="182">
        <v>39.25</v>
      </c>
      <c r="G9" s="182">
        <v>333.5</v>
      </c>
      <c r="H9" s="182">
        <v>0.22</v>
      </c>
      <c r="I9" s="128"/>
      <c r="J9" s="35">
        <f>G9*100/1472</f>
        <v>22.65625</v>
      </c>
    </row>
    <row r="10" spans="1:9" s="7" customFormat="1" ht="30.75" customHeight="1">
      <c r="A10" s="36" t="s">
        <v>33</v>
      </c>
      <c r="B10" s="50" t="s">
        <v>328</v>
      </c>
      <c r="C10" s="29" t="s">
        <v>35</v>
      </c>
      <c r="D10" s="23">
        <v>0.9</v>
      </c>
      <c r="E10" s="23">
        <v>0</v>
      </c>
      <c r="F10" s="23">
        <v>18.18</v>
      </c>
      <c r="G10" s="23">
        <v>76</v>
      </c>
      <c r="H10" s="23">
        <v>3.6</v>
      </c>
      <c r="I10" s="19" t="s">
        <v>678</v>
      </c>
    </row>
    <row r="11" spans="1:9" s="7" customFormat="1" ht="30.75" customHeight="1">
      <c r="A11" s="36"/>
      <c r="B11" s="28"/>
      <c r="C11" s="29"/>
      <c r="D11" s="23"/>
      <c r="E11" s="23"/>
      <c r="F11" s="23"/>
      <c r="G11" s="23"/>
      <c r="H11" s="23"/>
      <c r="I11" s="19"/>
    </row>
    <row r="12" spans="1:10" s="7" customFormat="1" ht="20.25" customHeight="1">
      <c r="A12" s="30"/>
      <c r="B12" s="120"/>
      <c r="C12" s="9" t="s">
        <v>35</v>
      </c>
      <c r="D12" s="182">
        <v>0.9</v>
      </c>
      <c r="E12" s="182">
        <v>0</v>
      </c>
      <c r="F12" s="182">
        <v>18.18</v>
      </c>
      <c r="G12" s="182">
        <v>76</v>
      </c>
      <c r="H12" s="182">
        <v>3.6</v>
      </c>
      <c r="I12" s="128"/>
      <c r="J12" s="35">
        <f>G12*100/1472</f>
        <v>5.163043478260869</v>
      </c>
    </row>
    <row r="13" spans="1:9" s="7" customFormat="1" ht="34.5" customHeight="1">
      <c r="A13" s="88" t="s">
        <v>42</v>
      </c>
      <c r="B13" s="130" t="s">
        <v>262</v>
      </c>
      <c r="C13" s="46" t="s">
        <v>60</v>
      </c>
      <c r="D13" s="74" t="s">
        <v>139</v>
      </c>
      <c r="E13" s="74" t="s">
        <v>140</v>
      </c>
      <c r="F13" s="74" t="s">
        <v>141</v>
      </c>
      <c r="G13" s="74" t="s">
        <v>142</v>
      </c>
      <c r="H13" s="74" t="s">
        <v>143</v>
      </c>
      <c r="I13" s="14" t="s">
        <v>679</v>
      </c>
    </row>
    <row r="14" spans="1:103" s="132" customFormat="1" ht="48" customHeight="1">
      <c r="A14" s="118"/>
      <c r="B14" s="122" t="s">
        <v>680</v>
      </c>
      <c r="C14" s="11" t="s">
        <v>681</v>
      </c>
      <c r="D14" s="47" t="s">
        <v>497</v>
      </c>
      <c r="E14" s="47" t="s">
        <v>498</v>
      </c>
      <c r="F14" s="47" t="s">
        <v>465</v>
      </c>
      <c r="G14" s="48" t="s">
        <v>499</v>
      </c>
      <c r="H14" s="116" t="s">
        <v>682</v>
      </c>
      <c r="I14" s="14" t="s">
        <v>683</v>
      </c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</row>
    <row r="15" spans="1:104" s="132" customFormat="1" ht="34.5" customHeight="1">
      <c r="A15" s="46"/>
      <c r="B15" s="126" t="s">
        <v>272</v>
      </c>
      <c r="C15" s="29" t="s">
        <v>684</v>
      </c>
      <c r="D15" s="17" t="s">
        <v>685</v>
      </c>
      <c r="E15" s="17" t="s">
        <v>686</v>
      </c>
      <c r="F15" s="17" t="s">
        <v>687</v>
      </c>
      <c r="G15" s="17" t="s">
        <v>688</v>
      </c>
      <c r="H15" s="17" t="s">
        <v>615</v>
      </c>
      <c r="I15" s="25" t="s">
        <v>689</v>
      </c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</row>
    <row r="16" spans="1:15" s="4" customFormat="1" ht="34.5" customHeight="1">
      <c r="A16" s="46"/>
      <c r="B16" s="208" t="s">
        <v>145</v>
      </c>
      <c r="C16" s="11" t="s">
        <v>35</v>
      </c>
      <c r="D16" s="47" t="s">
        <v>275</v>
      </c>
      <c r="E16" s="47" t="s">
        <v>57</v>
      </c>
      <c r="F16" s="47" t="s">
        <v>276</v>
      </c>
      <c r="G16" s="48" t="s">
        <v>277</v>
      </c>
      <c r="H16" s="47" t="s">
        <v>22</v>
      </c>
      <c r="I16" s="25" t="s">
        <v>279</v>
      </c>
      <c r="J16" s="7"/>
      <c r="K16" s="7"/>
      <c r="L16" s="7"/>
      <c r="M16" s="7"/>
      <c r="N16" s="7"/>
      <c r="O16" s="7"/>
    </row>
    <row r="17" spans="1:15" s="4" customFormat="1" ht="32.25" customHeight="1">
      <c r="A17" s="16"/>
      <c r="B17" s="28" t="s">
        <v>69</v>
      </c>
      <c r="C17" s="29" t="s">
        <v>236</v>
      </c>
      <c r="D17" s="17" t="s">
        <v>690</v>
      </c>
      <c r="E17" s="17" t="s">
        <v>691</v>
      </c>
      <c r="F17" s="17" t="s">
        <v>692</v>
      </c>
      <c r="G17" s="17" t="s">
        <v>39</v>
      </c>
      <c r="H17" s="17" t="s">
        <v>57</v>
      </c>
      <c r="I17" s="25"/>
      <c r="J17" s="7"/>
      <c r="K17" s="7"/>
      <c r="L17" s="7"/>
      <c r="M17" s="7"/>
      <c r="N17" s="7"/>
      <c r="O17" s="7"/>
    </row>
    <row r="18" spans="1:9" s="7" customFormat="1" ht="20.25" customHeight="1">
      <c r="A18" s="16"/>
      <c r="B18" s="28"/>
      <c r="C18" s="29"/>
      <c r="D18" s="17"/>
      <c r="E18" s="17"/>
      <c r="F18" s="17"/>
      <c r="G18" s="17"/>
      <c r="H18" s="17"/>
      <c r="I18" s="28"/>
    </row>
    <row r="19" spans="1:10" s="7" customFormat="1" ht="22.5" customHeight="1">
      <c r="A19" s="30"/>
      <c r="B19" s="120"/>
      <c r="C19" s="9" t="s">
        <v>693</v>
      </c>
      <c r="D19" s="158">
        <v>17.42</v>
      </c>
      <c r="E19" s="158">
        <v>15.07</v>
      </c>
      <c r="F19" s="158">
        <f>F13+F14+F15+F16+F17+F18</f>
        <v>77.22999999999999</v>
      </c>
      <c r="G19" s="158">
        <v>485.12</v>
      </c>
      <c r="H19" s="158">
        <v>11.78</v>
      </c>
      <c r="I19" s="121"/>
      <c r="J19" s="35">
        <f>G19*100/1472</f>
        <v>32.95652173913044</v>
      </c>
    </row>
    <row r="20" spans="1:9" s="7" customFormat="1" ht="33" customHeight="1">
      <c r="A20" s="5" t="s">
        <v>76</v>
      </c>
      <c r="B20" s="50" t="s">
        <v>430</v>
      </c>
      <c r="C20" s="51" t="s">
        <v>247</v>
      </c>
      <c r="D20" s="17" t="s">
        <v>694</v>
      </c>
      <c r="E20" s="17" t="s">
        <v>432</v>
      </c>
      <c r="F20" s="17" t="s">
        <v>433</v>
      </c>
      <c r="G20" s="17" t="s">
        <v>434</v>
      </c>
      <c r="H20" s="17" t="s">
        <v>435</v>
      </c>
      <c r="I20" s="25" t="s">
        <v>58</v>
      </c>
    </row>
    <row r="21" spans="1:9" s="7" customFormat="1" ht="33.75" customHeight="1">
      <c r="A21" s="38"/>
      <c r="B21" s="28" t="s">
        <v>85</v>
      </c>
      <c r="C21" s="29" t="s">
        <v>35</v>
      </c>
      <c r="D21" s="17">
        <v>0.39</v>
      </c>
      <c r="E21" s="17">
        <v>0.9</v>
      </c>
      <c r="F21" s="17">
        <v>2.65</v>
      </c>
      <c r="G21" s="17">
        <v>20.3</v>
      </c>
      <c r="H21" s="17">
        <v>0.07</v>
      </c>
      <c r="I21" s="25" t="s">
        <v>695</v>
      </c>
    </row>
    <row r="22" spans="1:9" s="7" customFormat="1" ht="46.5" customHeight="1">
      <c r="A22" s="53"/>
      <c r="B22" s="28"/>
      <c r="C22" s="29" t="s">
        <v>696</v>
      </c>
      <c r="D22" s="23"/>
      <c r="E22" s="23"/>
      <c r="F22" s="23"/>
      <c r="G22" s="23"/>
      <c r="H22" s="23"/>
      <c r="I22" s="25"/>
    </row>
    <row r="23" spans="1:10" s="7" customFormat="1" ht="20.25" customHeight="1">
      <c r="A23" s="97"/>
      <c r="B23" s="54"/>
      <c r="C23" s="5" t="s">
        <v>303</v>
      </c>
      <c r="D23" s="162">
        <f>D20+D21+D22</f>
        <v>31.490000000000002</v>
      </c>
      <c r="E23" s="162">
        <f>E20+E21+E22</f>
        <v>15.81</v>
      </c>
      <c r="F23" s="162">
        <f>F20+F21+F22</f>
        <v>26.65</v>
      </c>
      <c r="G23" s="162">
        <f>G20+G21+G22</f>
        <v>296.31</v>
      </c>
      <c r="H23" s="162">
        <f>H20+H21+H22</f>
        <v>0.34</v>
      </c>
      <c r="I23" s="99"/>
      <c r="J23" s="35">
        <f>G23*100/1472</f>
        <v>20.12975543478261</v>
      </c>
    </row>
    <row r="24" spans="1:9" s="7" customFormat="1" ht="15.75">
      <c r="A24" s="176"/>
      <c r="B24" s="263"/>
      <c r="C24" s="263"/>
      <c r="D24" s="263"/>
      <c r="E24" s="263"/>
      <c r="F24" s="263"/>
      <c r="G24" s="263"/>
      <c r="H24" s="263"/>
      <c r="I24" s="120"/>
    </row>
    <row r="25" spans="1:10" s="66" customFormat="1" ht="19.5" customHeight="1">
      <c r="A25" s="58" t="s">
        <v>93</v>
      </c>
      <c r="B25" s="163"/>
      <c r="C25" s="158">
        <f aca="true" t="shared" si="0" ref="C25:H25">C9+C12+C19+C23</f>
        <v>1502.9</v>
      </c>
      <c r="D25" s="164">
        <f t="shared" si="0"/>
        <v>58.230000000000004</v>
      </c>
      <c r="E25" s="164">
        <f t="shared" si="0"/>
        <v>43.35</v>
      </c>
      <c r="F25" s="164">
        <f t="shared" si="0"/>
        <v>161.31</v>
      </c>
      <c r="G25" s="164">
        <f t="shared" si="0"/>
        <v>1190.93</v>
      </c>
      <c r="H25" s="164">
        <f t="shared" si="0"/>
        <v>15.94</v>
      </c>
      <c r="I25" s="178"/>
      <c r="J25" s="35">
        <f>G25*100/1472</f>
        <v>80.9055706521739</v>
      </c>
    </row>
  </sheetData>
  <sheetProtection selectLockedCells="1" selectUnlockedCells="1"/>
  <mergeCells count="13">
    <mergeCell ref="F3:F4"/>
    <mergeCell ref="B5:I5"/>
    <mergeCell ref="B24:H24"/>
    <mergeCell ref="B1:I1"/>
    <mergeCell ref="A2:A4"/>
    <mergeCell ref="B2:B4"/>
    <mergeCell ref="C2:C4"/>
    <mergeCell ref="D2:F2"/>
    <mergeCell ref="G2:G4"/>
    <mergeCell ref="H2:H4"/>
    <mergeCell ref="I2:I4"/>
    <mergeCell ref="D3:D4"/>
    <mergeCell ref="E3:E4"/>
  </mergeCells>
  <printOptions/>
  <pageMargins left="2.0902777777777777" right="0.7" top="0.75" bottom="0.75" header="0.5118055555555555" footer="0.5118055555555555"/>
  <pageSetup horizontalDpi="300" verticalDpi="300" orientation="landscape" paperSize="9" scale="6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D8" sqref="D8"/>
    </sheetView>
  </sheetViews>
  <sheetFormatPr defaultColWidth="9.00390625" defaultRowHeight="15"/>
  <cols>
    <col min="1" max="1" width="31.7109375" style="0" customWidth="1"/>
    <col min="2" max="2" width="13.00390625" style="0" customWidth="1"/>
    <col min="3" max="3" width="1.57421875" style="0" hidden="1" customWidth="1"/>
    <col min="4" max="4" width="18.421875" style="0" customWidth="1"/>
    <col min="5" max="5" width="15.7109375" style="0" customWidth="1"/>
    <col min="6" max="6" width="17.00390625" style="0" customWidth="1"/>
    <col min="7" max="7" width="16.00390625" style="0" customWidth="1"/>
    <col min="8" max="8" width="18.140625" style="0" customWidth="1"/>
  </cols>
  <sheetData>
    <row r="1" spans="2:7" ht="15">
      <c r="B1" s="215"/>
      <c r="C1" s="216"/>
      <c r="D1" s="216"/>
      <c r="E1" s="217"/>
      <c r="F1" s="217"/>
      <c r="G1" s="217"/>
    </row>
    <row r="2" spans="1:15" s="4" customFormat="1" ht="18.75" customHeight="1">
      <c r="A2" s="264" t="s">
        <v>697</v>
      </c>
      <c r="B2" s="264" t="s">
        <v>698</v>
      </c>
      <c r="C2" s="265" t="s">
        <v>699</v>
      </c>
      <c r="D2" s="265"/>
      <c r="E2" s="265"/>
      <c r="F2" s="265"/>
      <c r="G2" s="264" t="s">
        <v>700</v>
      </c>
      <c r="H2" s="218"/>
      <c r="I2" s="266"/>
      <c r="J2" s="141"/>
      <c r="K2" s="142"/>
      <c r="L2" s="142"/>
      <c r="M2" s="142"/>
      <c r="N2" s="142"/>
      <c r="O2" s="142"/>
    </row>
    <row r="3" spans="1:15" s="4" customFormat="1" ht="15" customHeight="1">
      <c r="A3" s="264"/>
      <c r="B3" s="264"/>
      <c r="C3" s="264"/>
      <c r="D3" s="267" t="s">
        <v>8</v>
      </c>
      <c r="E3" s="267" t="s">
        <v>9</v>
      </c>
      <c r="F3" s="267" t="s">
        <v>10</v>
      </c>
      <c r="G3" s="264"/>
      <c r="H3" s="264" t="s">
        <v>6</v>
      </c>
      <c r="I3" s="266"/>
      <c r="J3" s="141"/>
      <c r="K3" s="142"/>
      <c r="L3" s="142"/>
      <c r="M3" s="142"/>
      <c r="N3" s="142"/>
      <c r="O3" s="142"/>
    </row>
    <row r="4" spans="1:15" s="4" customFormat="1" ht="26.25" customHeight="1">
      <c r="A4" s="264"/>
      <c r="B4" s="264"/>
      <c r="C4" s="264"/>
      <c r="D4" s="267"/>
      <c r="E4" s="267"/>
      <c r="F4" s="267"/>
      <c r="G4" s="264"/>
      <c r="H4" s="264"/>
      <c r="I4" s="266"/>
      <c r="J4" s="141"/>
      <c r="K4" s="142"/>
      <c r="L4" s="142"/>
      <c r="M4" s="142"/>
      <c r="N4" s="142"/>
      <c r="O4" s="142"/>
    </row>
    <row r="5" spans="1:15" s="4" customFormat="1" ht="21" customHeight="1">
      <c r="A5" s="219"/>
      <c r="B5" s="220"/>
      <c r="C5" s="221"/>
      <c r="D5" s="221"/>
      <c r="E5" s="221"/>
      <c r="F5" s="221"/>
      <c r="G5" s="221"/>
      <c r="H5" s="221"/>
      <c r="I5" s="222"/>
      <c r="J5" s="141"/>
      <c r="K5" s="142"/>
      <c r="L5" s="142"/>
      <c r="M5" s="142"/>
      <c r="N5" s="142"/>
      <c r="O5" s="142"/>
    </row>
    <row r="6" spans="1:15" s="4" customFormat="1" ht="21" customHeight="1">
      <c r="A6" s="223" t="s">
        <v>701</v>
      </c>
      <c r="B6" s="220"/>
      <c r="C6" s="224"/>
      <c r="D6" s="224"/>
      <c r="E6" s="224"/>
      <c r="F6" s="224" t="e">
        <f>#REF!+'вторник 3'!E29</f>
        <v>#REF!</v>
      </c>
      <c r="G6" s="224" t="e">
        <f>#REF!+'вторник 3'!F29</f>
        <v>#REF!</v>
      </c>
      <c r="H6" s="224" t="e">
        <f>#REF!+'вторник 3'!#REF!</f>
        <v>#REF!</v>
      </c>
      <c r="I6" s="222"/>
      <c r="J6" s="141"/>
      <c r="K6" s="142"/>
      <c r="L6" s="142"/>
      <c r="M6" s="142"/>
      <c r="N6" s="142"/>
      <c r="O6" s="142"/>
    </row>
    <row r="7" spans="1:15" s="4" customFormat="1" ht="37.5">
      <c r="A7" s="225" t="s">
        <v>702</v>
      </c>
      <c r="B7" s="226"/>
      <c r="C7" s="227"/>
      <c r="D7" s="227">
        <f>D6/14</f>
        <v>0</v>
      </c>
      <c r="E7" s="227">
        <f>E6/14</f>
        <v>0</v>
      </c>
      <c r="F7" s="227" t="e">
        <f>F6/14</f>
        <v>#REF!</v>
      </c>
      <c r="G7" s="227" t="e">
        <f>G6/14</f>
        <v>#REF!</v>
      </c>
      <c r="H7" s="227" t="e">
        <f>H6/14</f>
        <v>#REF!</v>
      </c>
      <c r="I7" s="228"/>
      <c r="J7" s="141"/>
      <c r="K7" s="142"/>
      <c r="L7" s="142"/>
      <c r="M7" s="142"/>
      <c r="N7" s="142"/>
      <c r="O7" s="142"/>
    </row>
    <row r="8" spans="1:15" s="4" customFormat="1" ht="75">
      <c r="A8" s="229" t="s">
        <v>703</v>
      </c>
      <c r="B8" s="230"/>
      <c r="C8" s="231"/>
      <c r="D8" s="231">
        <v>1</v>
      </c>
      <c r="E8" s="221" t="e">
        <f>E6/C6</f>
        <v>#DIV/0!</v>
      </c>
      <c r="F8" s="221" t="e">
        <f>F6/E6</f>
        <v>#REF!</v>
      </c>
      <c r="G8" s="221"/>
      <c r="H8" s="221"/>
      <c r="I8" s="232"/>
      <c r="J8" s="141"/>
      <c r="K8" s="142"/>
      <c r="L8" s="142"/>
      <c r="M8" s="142"/>
      <c r="N8" s="142"/>
      <c r="O8" s="142"/>
    </row>
    <row r="9" spans="1:15" s="4" customFormat="1" ht="18.75">
      <c r="A9" s="233"/>
      <c r="B9" s="234"/>
      <c r="C9" s="235"/>
      <c r="D9" s="235"/>
      <c r="E9" s="235"/>
      <c r="F9" s="235"/>
      <c r="G9" s="236"/>
      <c r="H9" s="237"/>
      <c r="I9" s="228"/>
      <c r="J9" s="141"/>
      <c r="K9" s="142"/>
      <c r="L9" s="142"/>
      <c r="M9" s="142"/>
      <c r="N9" s="142"/>
      <c r="O9" s="142"/>
    </row>
  </sheetData>
  <sheetProtection selectLockedCells="1" selectUnlockedCells="1"/>
  <mergeCells count="10">
    <mergeCell ref="A2:A4"/>
    <mergeCell ref="B2:B4"/>
    <mergeCell ref="C2:F2"/>
    <mergeCell ref="G2:G4"/>
    <mergeCell ref="I2:I4"/>
    <mergeCell ref="C3:C4"/>
    <mergeCell ref="D3:D4"/>
    <mergeCell ref="E3:E4"/>
    <mergeCell ref="F3:F4"/>
    <mergeCell ref="H3:H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24"/>
  <sheetViews>
    <sheetView zoomScale="80" zoomScaleNormal="80" zoomScalePageLayoutView="0" workbookViewId="0" topLeftCell="B13">
      <selection activeCell="G16" sqref="G16"/>
    </sheetView>
  </sheetViews>
  <sheetFormatPr defaultColWidth="9.140625" defaultRowHeight="15"/>
  <cols>
    <col min="1" max="1" width="13.28125" style="1" customWidth="1"/>
    <col min="2" max="2" width="33.8515625" style="2" customWidth="1"/>
    <col min="3" max="3" width="14.00390625" style="2" customWidth="1"/>
    <col min="4" max="4" width="13.8515625" style="2" customWidth="1"/>
    <col min="5" max="5" width="12.7109375" style="2" customWidth="1"/>
    <col min="6" max="6" width="13.140625" style="2" customWidth="1"/>
    <col min="7" max="7" width="11.140625" style="2" customWidth="1"/>
    <col min="8" max="8" width="11.8515625" style="2" customWidth="1"/>
    <col min="9" max="9" width="48.140625" style="2" customWidth="1"/>
    <col min="10" max="10" width="4.00390625" style="4" customWidth="1"/>
    <col min="11" max="11" width="6.7109375" style="4" customWidth="1"/>
    <col min="12" max="16384" width="9.140625" style="4" customWidth="1"/>
  </cols>
  <sheetData>
    <row r="1" spans="1:15" ht="15.75" customHeight="1">
      <c r="A1" s="245" t="s">
        <v>0</v>
      </c>
      <c r="B1" s="245"/>
      <c r="C1" s="245"/>
      <c r="D1" s="245"/>
      <c r="E1" s="245"/>
      <c r="F1" s="245"/>
      <c r="G1" s="245"/>
      <c r="H1" s="245"/>
      <c r="I1" s="245"/>
      <c r="J1" s="7"/>
      <c r="K1" s="7"/>
      <c r="L1" s="7"/>
      <c r="M1" s="7"/>
      <c r="N1" s="7"/>
      <c r="O1" s="7"/>
    </row>
    <row r="2" spans="1:9" s="7" customFormat="1" ht="18.75" customHeight="1">
      <c r="A2" s="239" t="s">
        <v>1</v>
      </c>
      <c r="B2" s="239" t="s">
        <v>2</v>
      </c>
      <c r="C2" s="239" t="s">
        <v>3</v>
      </c>
      <c r="D2" s="240" t="s">
        <v>4</v>
      </c>
      <c r="E2" s="240"/>
      <c r="F2" s="240"/>
      <c r="G2" s="239" t="s">
        <v>5</v>
      </c>
      <c r="H2" s="239" t="s">
        <v>6</v>
      </c>
      <c r="I2" s="239" t="s">
        <v>7</v>
      </c>
    </row>
    <row r="3" spans="1:9" s="7" customFormat="1" ht="15" customHeight="1">
      <c r="A3" s="239"/>
      <c r="B3" s="239"/>
      <c r="C3" s="239"/>
      <c r="D3" s="241" t="s">
        <v>8</v>
      </c>
      <c r="E3" s="241" t="s">
        <v>9</v>
      </c>
      <c r="F3" s="241" t="s">
        <v>10</v>
      </c>
      <c r="G3" s="239"/>
      <c r="H3" s="239"/>
      <c r="I3" s="239"/>
    </row>
    <row r="4" spans="1:9" s="7" customFormat="1" ht="30" customHeight="1">
      <c r="A4" s="239"/>
      <c r="B4" s="239"/>
      <c r="C4" s="239"/>
      <c r="D4" s="241"/>
      <c r="E4" s="241"/>
      <c r="F4" s="241"/>
      <c r="G4" s="239"/>
      <c r="H4" s="239"/>
      <c r="I4" s="239"/>
    </row>
    <row r="5" spans="1:9" s="7" customFormat="1" ht="18.75" customHeight="1">
      <c r="A5" s="9" t="s">
        <v>167</v>
      </c>
      <c r="B5" s="10"/>
      <c r="C5" s="11"/>
      <c r="D5" s="12"/>
      <c r="E5" s="12"/>
      <c r="F5" s="12"/>
      <c r="G5" s="13"/>
      <c r="H5" s="12"/>
      <c r="I5" s="14"/>
    </row>
    <row r="6" spans="1:15" ht="32.25" customHeight="1">
      <c r="A6" s="53" t="s">
        <v>12</v>
      </c>
      <c r="B6" s="82" t="s">
        <v>168</v>
      </c>
      <c r="C6" s="83" t="s">
        <v>169</v>
      </c>
      <c r="D6" s="84">
        <v>1.7</v>
      </c>
      <c r="E6" s="84">
        <v>5</v>
      </c>
      <c r="F6" s="84">
        <v>7.8</v>
      </c>
      <c r="G6" s="84">
        <v>84.3</v>
      </c>
      <c r="H6" s="84">
        <v>1.78</v>
      </c>
      <c r="I6" s="25" t="s">
        <v>170</v>
      </c>
      <c r="J6" s="7"/>
      <c r="K6" s="7"/>
      <c r="L6" s="7"/>
      <c r="M6" s="7"/>
      <c r="N6" s="7"/>
      <c r="O6" s="7"/>
    </row>
    <row r="7" spans="1:15" ht="33" customHeight="1">
      <c r="A7" s="85"/>
      <c r="B7" s="28" t="s">
        <v>171</v>
      </c>
      <c r="C7" s="29" t="s">
        <v>172</v>
      </c>
      <c r="D7" s="23">
        <v>6.68</v>
      </c>
      <c r="E7" s="23">
        <v>8.45</v>
      </c>
      <c r="F7" s="23">
        <v>19.39</v>
      </c>
      <c r="G7" s="23">
        <v>180</v>
      </c>
      <c r="H7" s="23">
        <v>0.11</v>
      </c>
      <c r="I7" s="25" t="s">
        <v>173</v>
      </c>
      <c r="J7" s="7"/>
      <c r="K7" s="7"/>
      <c r="L7" s="7"/>
      <c r="M7" s="7"/>
      <c r="N7" s="7"/>
      <c r="O7" s="7"/>
    </row>
    <row r="8" spans="1:15" ht="33" customHeight="1">
      <c r="A8" s="85"/>
      <c r="B8" s="86" t="s">
        <v>85</v>
      </c>
      <c r="C8" s="16" t="s">
        <v>174</v>
      </c>
      <c r="D8" s="23">
        <v>0.36</v>
      </c>
      <c r="E8" s="24">
        <v>0.09</v>
      </c>
      <c r="F8" s="23">
        <v>0.072</v>
      </c>
      <c r="G8" s="24">
        <v>2.54</v>
      </c>
      <c r="H8" s="23">
        <v>0.18</v>
      </c>
      <c r="I8" s="25" t="s">
        <v>23</v>
      </c>
      <c r="J8" s="7"/>
      <c r="K8" s="7"/>
      <c r="L8" s="7"/>
      <c r="M8" s="7"/>
      <c r="N8" s="7"/>
      <c r="O8" s="7"/>
    </row>
    <row r="9" spans="1:15" s="27" customFormat="1" ht="33.75" customHeight="1">
      <c r="A9" s="20"/>
      <c r="B9" s="86"/>
      <c r="C9" s="22"/>
      <c r="D9" s="23"/>
      <c r="E9" s="24"/>
      <c r="F9" s="23"/>
      <c r="G9" s="24"/>
      <c r="H9" s="23"/>
      <c r="I9" s="25"/>
      <c r="J9" s="26"/>
      <c r="K9" s="26"/>
      <c r="L9" s="26"/>
      <c r="M9" s="26"/>
      <c r="N9" s="26"/>
      <c r="O9" s="26"/>
    </row>
    <row r="10" spans="1:15" ht="19.5" customHeight="1">
      <c r="A10" s="30"/>
      <c r="B10" s="31"/>
      <c r="C10" s="32" t="s">
        <v>175</v>
      </c>
      <c r="D10" s="33">
        <v>8.74</v>
      </c>
      <c r="E10" s="33">
        <v>13.54</v>
      </c>
      <c r="F10" s="33">
        <f>SUM(F6:F9)</f>
        <v>27.262</v>
      </c>
      <c r="G10" s="33">
        <v>266.84</v>
      </c>
      <c r="H10" s="33">
        <f>SUM(H6:H9)</f>
        <v>2.0700000000000003</v>
      </c>
      <c r="I10" s="34"/>
      <c r="J10" s="7"/>
      <c r="K10" s="35">
        <f>G10*100/1472</f>
        <v>18.127717391304344</v>
      </c>
      <c r="L10" s="7"/>
      <c r="M10" s="7"/>
      <c r="N10" s="7"/>
      <c r="O10" s="7"/>
    </row>
    <row r="11" spans="1:9" s="7" customFormat="1" ht="48.75" customHeight="1">
      <c r="A11" s="53" t="s">
        <v>33</v>
      </c>
      <c r="B11" s="50" t="s">
        <v>176</v>
      </c>
      <c r="C11" s="29" t="s">
        <v>35</v>
      </c>
      <c r="D11" s="17" t="s">
        <v>36</v>
      </c>
      <c r="E11" s="18" t="s">
        <v>57</v>
      </c>
      <c r="F11" s="17" t="s">
        <v>177</v>
      </c>
      <c r="G11" s="17" t="s">
        <v>39</v>
      </c>
      <c r="H11" s="17" t="s">
        <v>40</v>
      </c>
      <c r="I11" s="19" t="s">
        <v>178</v>
      </c>
    </row>
    <row r="12" spans="1:15" ht="18.75" customHeight="1">
      <c r="A12" s="30"/>
      <c r="B12" s="87"/>
      <c r="C12" s="88" t="s">
        <v>35</v>
      </c>
      <c r="D12" s="33" t="str">
        <f>D11</f>
        <v>0,90</v>
      </c>
      <c r="E12" s="33" t="str">
        <f>E11</f>
        <v>0</v>
      </c>
      <c r="F12" s="33" t="str">
        <f>F11</f>
        <v>18,18</v>
      </c>
      <c r="G12" s="33" t="str">
        <f>G11</f>
        <v>76</v>
      </c>
      <c r="H12" s="33" t="str">
        <f>H11</f>
        <v>3,6</v>
      </c>
      <c r="I12" s="89"/>
      <c r="J12" s="7"/>
      <c r="K12" s="35">
        <f>G12*100/1472</f>
        <v>5.163043478260869</v>
      </c>
      <c r="L12" s="7"/>
      <c r="M12" s="7"/>
      <c r="N12" s="7"/>
      <c r="O12" s="7"/>
    </row>
    <row r="13" spans="1:15" ht="47.25" customHeight="1">
      <c r="A13" s="39" t="s">
        <v>42</v>
      </c>
      <c r="B13" s="28" t="s">
        <v>179</v>
      </c>
      <c r="C13" s="90" t="s">
        <v>180</v>
      </c>
      <c r="D13" s="23">
        <v>1</v>
      </c>
      <c r="E13" s="23">
        <v>1.11</v>
      </c>
      <c r="F13" s="23">
        <v>6.8</v>
      </c>
      <c r="G13" s="23">
        <v>41.3</v>
      </c>
      <c r="H13" s="91"/>
      <c r="I13" s="25" t="s">
        <v>181</v>
      </c>
      <c r="J13" s="7"/>
      <c r="K13" s="7"/>
      <c r="L13" s="7"/>
      <c r="M13" s="7"/>
      <c r="N13" s="7"/>
      <c r="O13" s="7"/>
    </row>
    <row r="14" spans="1:104" s="45" customFormat="1" ht="33" customHeight="1">
      <c r="A14" s="28"/>
      <c r="B14" s="28" t="s">
        <v>182</v>
      </c>
      <c r="C14" s="29" t="s">
        <v>183</v>
      </c>
      <c r="D14" s="23">
        <v>12.5</v>
      </c>
      <c r="E14" s="23">
        <v>12.7</v>
      </c>
      <c r="F14" s="23">
        <v>9.9</v>
      </c>
      <c r="G14" s="23">
        <v>202.5</v>
      </c>
      <c r="H14" s="23">
        <v>0.5</v>
      </c>
      <c r="I14" s="25" t="s">
        <v>184</v>
      </c>
      <c r="J14" s="43"/>
      <c r="K14" s="43"/>
      <c r="L14" s="43"/>
      <c r="M14" s="43"/>
      <c r="N14" s="43"/>
      <c r="O14" s="43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</row>
    <row r="15" spans="1:104" s="93" customFormat="1" ht="34.5" customHeight="1">
      <c r="A15" s="92"/>
      <c r="B15" s="28" t="s">
        <v>185</v>
      </c>
      <c r="C15" s="29" t="s">
        <v>186</v>
      </c>
      <c r="D15" s="23">
        <v>9.8</v>
      </c>
      <c r="E15" s="23">
        <v>1</v>
      </c>
      <c r="F15" s="91"/>
      <c r="G15" s="23">
        <v>143</v>
      </c>
      <c r="H15" s="23">
        <v>0.26</v>
      </c>
      <c r="I15" s="25" t="s">
        <v>187</v>
      </c>
      <c r="J15" s="43"/>
      <c r="K15" s="43"/>
      <c r="L15" s="43"/>
      <c r="M15" s="43"/>
      <c r="N15" s="43"/>
      <c r="O15" s="43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</row>
    <row r="16" spans="1:15" ht="36" customHeight="1">
      <c r="A16" s="75"/>
      <c r="B16" s="28"/>
      <c r="C16" s="29"/>
      <c r="D16" s="23"/>
      <c r="E16" s="23"/>
      <c r="F16" s="23"/>
      <c r="G16" s="23" t="s">
        <v>188</v>
      </c>
      <c r="H16" s="23"/>
      <c r="I16" s="25"/>
      <c r="J16" s="7"/>
      <c r="K16" s="7"/>
      <c r="L16" s="7"/>
      <c r="M16" s="7"/>
      <c r="N16" s="7"/>
      <c r="O16" s="7"/>
    </row>
    <row r="17" spans="1:9" s="7" customFormat="1" ht="33.75" customHeight="1">
      <c r="A17" s="40"/>
      <c r="B17" s="28" t="s">
        <v>189</v>
      </c>
      <c r="C17" s="29">
        <v>180</v>
      </c>
      <c r="D17" s="17" t="s">
        <v>190</v>
      </c>
      <c r="E17" s="17" t="s">
        <v>191</v>
      </c>
      <c r="F17" s="17" t="s">
        <v>192</v>
      </c>
      <c r="G17" s="17" t="s">
        <v>193</v>
      </c>
      <c r="H17" s="17" t="s">
        <v>194</v>
      </c>
      <c r="I17" s="25" t="s">
        <v>195</v>
      </c>
    </row>
    <row r="18" spans="1:9" s="7" customFormat="1" ht="21" customHeight="1">
      <c r="A18" s="16"/>
      <c r="B18" s="28" t="s">
        <v>69</v>
      </c>
      <c r="C18" s="94">
        <v>37.5</v>
      </c>
      <c r="D18" s="23">
        <v>2.5</v>
      </c>
      <c r="E18" s="23">
        <v>0.37</v>
      </c>
      <c r="F18" s="23">
        <v>15.08</v>
      </c>
      <c r="G18" s="23">
        <v>71.3</v>
      </c>
      <c r="H18" s="23">
        <v>0</v>
      </c>
      <c r="I18" s="28"/>
    </row>
    <row r="19" spans="1:15" ht="20.25" customHeight="1">
      <c r="A19" s="30"/>
      <c r="B19" s="95"/>
      <c r="C19" s="96" t="s">
        <v>196</v>
      </c>
      <c r="D19" s="33">
        <f>D13+D14+D15+D16+D17+D18</f>
        <v>25.94</v>
      </c>
      <c r="E19" s="33">
        <f>E13+E14+E15+E16+E17+E18</f>
        <v>15.279999999999998</v>
      </c>
      <c r="F19" s="33">
        <f>F13+F14+F15+F16+F17+F18</f>
        <v>53.48</v>
      </c>
      <c r="G19" s="33" t="e">
        <f>G13+G14+G15+G16+G17+G18</f>
        <v>#VALUE!</v>
      </c>
      <c r="H19" s="33">
        <f>H13+H14+H15+H16+H17+H18</f>
        <v>1.56</v>
      </c>
      <c r="I19" s="77"/>
      <c r="J19" s="7"/>
      <c r="K19" s="35" t="e">
        <f>G19*100/1472</f>
        <v>#VALUE!</v>
      </c>
      <c r="L19" s="7"/>
      <c r="M19" s="7"/>
      <c r="N19" s="7"/>
      <c r="O19" s="7"/>
    </row>
    <row r="20" spans="1:9" s="7" customFormat="1" ht="48.75" customHeight="1">
      <c r="A20" s="78" t="s">
        <v>76</v>
      </c>
      <c r="B20" s="50" t="s">
        <v>197</v>
      </c>
      <c r="C20" s="29" t="s">
        <v>116</v>
      </c>
      <c r="D20" s="17" t="s">
        <v>198</v>
      </c>
      <c r="E20" s="17" t="s">
        <v>199</v>
      </c>
      <c r="F20" s="17" t="s">
        <v>200</v>
      </c>
      <c r="G20" s="17" t="s">
        <v>201</v>
      </c>
      <c r="H20" s="17" t="s">
        <v>202</v>
      </c>
      <c r="I20" s="19" t="s">
        <v>203</v>
      </c>
    </row>
    <row r="21" spans="1:15" ht="33.75" customHeight="1">
      <c r="A21" s="37"/>
      <c r="B21" s="37" t="s">
        <v>204</v>
      </c>
      <c r="C21" s="38">
        <v>180</v>
      </c>
      <c r="D21" s="17" t="s">
        <v>205</v>
      </c>
      <c r="E21" s="17" t="s">
        <v>206</v>
      </c>
      <c r="F21" s="17" t="s">
        <v>207</v>
      </c>
      <c r="G21" s="17" t="s">
        <v>208</v>
      </c>
      <c r="H21" s="17" t="s">
        <v>209</v>
      </c>
      <c r="I21" s="25" t="s">
        <v>210</v>
      </c>
      <c r="J21" s="7"/>
      <c r="K21" s="7"/>
      <c r="L21" s="7"/>
      <c r="M21" s="7"/>
      <c r="N21" s="7"/>
      <c r="O21" s="7"/>
    </row>
    <row r="22" spans="1:15" ht="18.75" customHeight="1">
      <c r="A22" s="97"/>
      <c r="B22" s="54"/>
      <c r="C22" s="5" t="s">
        <v>211</v>
      </c>
      <c r="D22" s="98">
        <f>D20+D21</f>
        <v>14.28</v>
      </c>
      <c r="E22" s="98">
        <v>22.08</v>
      </c>
      <c r="F22" s="98">
        <f>F20+F21</f>
        <v>25.58</v>
      </c>
      <c r="G22" s="98">
        <f>G20+G21</f>
        <v>283.7</v>
      </c>
      <c r="H22" s="98">
        <f>H20+H21</f>
        <v>2.38</v>
      </c>
      <c r="I22" s="99"/>
      <c r="J22" s="7"/>
      <c r="K22" s="35">
        <f>G22*100/1472</f>
        <v>19.273097826086957</v>
      </c>
      <c r="L22" s="7"/>
      <c r="M22" s="7"/>
      <c r="N22" s="7"/>
      <c r="O22" s="7"/>
    </row>
    <row r="23" spans="1:15" ht="15.75">
      <c r="A23" s="100"/>
      <c r="B23" s="242"/>
      <c r="C23" s="242"/>
      <c r="D23" s="242"/>
      <c r="E23" s="242"/>
      <c r="F23" s="242"/>
      <c r="G23" s="242"/>
      <c r="H23" s="242"/>
      <c r="I23" s="242"/>
      <c r="J23" s="7"/>
      <c r="K23" s="7"/>
      <c r="L23" s="7"/>
      <c r="M23" s="7"/>
      <c r="N23" s="7"/>
      <c r="O23" s="7"/>
    </row>
    <row r="24" spans="1:15" s="81" customFormat="1" ht="18" customHeight="1">
      <c r="A24" s="58" t="s">
        <v>93</v>
      </c>
      <c r="B24" s="59"/>
      <c r="C24" s="60">
        <f>C10+C12+C19+C22</f>
        <v>1617.7</v>
      </c>
      <c r="D24" s="60">
        <f>SUM(D10+D12+D19+D22)</f>
        <v>49.86</v>
      </c>
      <c r="E24" s="60">
        <f>SUM(E10+E12+E19+E22)</f>
        <v>50.89999999999999</v>
      </c>
      <c r="F24" s="60">
        <f>SUM(F10+F12+F19+F22)</f>
        <v>124.502</v>
      </c>
      <c r="G24" s="60" t="e">
        <f>SUM(G10+G12+G19+G22)</f>
        <v>#VALUE!</v>
      </c>
      <c r="H24" s="60">
        <f>SUM(H10+H12+H19+H22)</f>
        <v>9.61</v>
      </c>
      <c r="I24" s="62"/>
      <c r="J24" s="66"/>
      <c r="K24" s="35" t="e">
        <f>G24*100/1472</f>
        <v>#VALUE!</v>
      </c>
      <c r="L24" s="66"/>
      <c r="M24" s="66"/>
      <c r="N24" s="66"/>
      <c r="O24" s="66"/>
    </row>
  </sheetData>
  <sheetProtection selectLockedCells="1" selectUnlockedCells="1"/>
  <mergeCells count="12">
    <mergeCell ref="F3:F4"/>
    <mergeCell ref="B23:I23"/>
    <mergeCell ref="A1:I1"/>
    <mergeCell ref="A2:A4"/>
    <mergeCell ref="B2:B4"/>
    <mergeCell ref="C2:C4"/>
    <mergeCell ref="D2:F2"/>
    <mergeCell ref="G2:G4"/>
    <mergeCell ref="H2:H4"/>
    <mergeCell ref="I2:I4"/>
    <mergeCell ref="D3:D4"/>
    <mergeCell ref="E3:E4"/>
  </mergeCells>
  <printOptions/>
  <pageMargins left="1.5798611111111112" right="0.5118055555555555" top="0.7479166666666667" bottom="0.7479166666666667" header="0.5118055555555555" footer="0.5118055555555555"/>
  <pageSetup horizontalDpi="300" verticalDpi="300"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Z27"/>
  <sheetViews>
    <sheetView zoomScale="80" zoomScaleNormal="80" zoomScalePageLayoutView="0" workbookViewId="0" topLeftCell="B22">
      <selection activeCell="I24" sqref="I24"/>
    </sheetView>
  </sheetViews>
  <sheetFormatPr defaultColWidth="9.140625" defaultRowHeight="15"/>
  <cols>
    <col min="1" max="1" width="14.57421875" style="1" customWidth="1"/>
    <col min="2" max="2" width="34.57421875" style="2" customWidth="1"/>
    <col min="3" max="3" width="12.8515625" style="2" customWidth="1"/>
    <col min="4" max="4" width="12.7109375" style="2" customWidth="1"/>
    <col min="5" max="5" width="12.57421875" style="2" customWidth="1"/>
    <col min="6" max="6" width="13.28125" style="2" customWidth="1"/>
    <col min="7" max="7" width="10.7109375" style="2" customWidth="1"/>
    <col min="8" max="8" width="11.57421875" style="2" customWidth="1"/>
    <col min="9" max="9" width="48.7109375" style="2" customWidth="1"/>
    <col min="10" max="10" width="3.7109375" style="4" customWidth="1"/>
    <col min="11" max="11" width="7.28125" style="4" customWidth="1"/>
    <col min="12" max="16384" width="9.140625" style="4" customWidth="1"/>
  </cols>
  <sheetData>
    <row r="1" spans="1:15" ht="18.75" customHeight="1">
      <c r="A1" s="246"/>
      <c r="B1" s="246"/>
      <c r="C1" s="246"/>
      <c r="D1" s="246"/>
      <c r="E1" s="246"/>
      <c r="F1" s="246"/>
      <c r="G1" s="246"/>
      <c r="H1" s="246"/>
      <c r="I1" s="246"/>
      <c r="J1" s="101"/>
      <c r="K1" s="101"/>
      <c r="L1" s="102"/>
      <c r="M1" s="102"/>
      <c r="N1" s="102"/>
      <c r="O1" s="102"/>
    </row>
    <row r="2" spans="1:15" s="27" customFormat="1" ht="15" customHeight="1">
      <c r="A2" s="247" t="s">
        <v>0</v>
      </c>
      <c r="B2" s="247"/>
      <c r="C2" s="247"/>
      <c r="D2" s="247"/>
      <c r="E2" s="247"/>
      <c r="F2" s="247"/>
      <c r="G2" s="247"/>
      <c r="H2" s="247"/>
      <c r="I2" s="247"/>
      <c r="J2" s="26"/>
      <c r="K2" s="26"/>
      <c r="L2" s="26"/>
      <c r="M2" s="26"/>
      <c r="N2" s="26"/>
      <c r="O2" s="26"/>
    </row>
    <row r="3" spans="1:9" s="26" customFormat="1" ht="18.75" customHeight="1">
      <c r="A3" s="248" t="s">
        <v>1</v>
      </c>
      <c r="B3" s="248" t="s">
        <v>2</v>
      </c>
      <c r="C3" s="248" t="s">
        <v>3</v>
      </c>
      <c r="D3" s="249" t="s">
        <v>4</v>
      </c>
      <c r="E3" s="249"/>
      <c r="F3" s="249"/>
      <c r="G3" s="248" t="s">
        <v>5</v>
      </c>
      <c r="H3" s="248" t="s">
        <v>6</v>
      </c>
      <c r="I3" s="248" t="s">
        <v>7</v>
      </c>
    </row>
    <row r="4" spans="1:9" s="26" customFormat="1" ht="15" customHeight="1">
      <c r="A4" s="248"/>
      <c r="B4" s="248"/>
      <c r="C4" s="248"/>
      <c r="D4" s="250" t="s">
        <v>8</v>
      </c>
      <c r="E4" s="250" t="s">
        <v>9</v>
      </c>
      <c r="F4" s="250" t="s">
        <v>10</v>
      </c>
      <c r="G4" s="248"/>
      <c r="H4" s="248"/>
      <c r="I4" s="248"/>
    </row>
    <row r="5" spans="1:9" s="26" customFormat="1" ht="24.75" customHeight="1">
      <c r="A5" s="248"/>
      <c r="B5" s="248"/>
      <c r="C5" s="248"/>
      <c r="D5" s="250"/>
      <c r="E5" s="250"/>
      <c r="F5" s="250"/>
      <c r="G5" s="248"/>
      <c r="H5" s="248"/>
      <c r="I5" s="248"/>
    </row>
    <row r="6" spans="1:9" s="26" customFormat="1" ht="18.75" customHeight="1">
      <c r="A6" s="103" t="s">
        <v>212</v>
      </c>
      <c r="B6" s="104"/>
      <c r="C6" s="105"/>
      <c r="D6" s="106"/>
      <c r="E6" s="106"/>
      <c r="F6" s="106"/>
      <c r="G6" s="107"/>
      <c r="H6" s="106"/>
      <c r="I6" s="108"/>
    </row>
    <row r="7" spans="1:15" s="27" customFormat="1" ht="35.25" customHeight="1">
      <c r="A7" s="103" t="s">
        <v>12</v>
      </c>
      <c r="B7" s="109" t="s">
        <v>213</v>
      </c>
      <c r="C7" s="46" t="s">
        <v>214</v>
      </c>
      <c r="D7" s="74" t="s">
        <v>215</v>
      </c>
      <c r="E7" s="74" t="s">
        <v>216</v>
      </c>
      <c r="F7" s="74" t="s">
        <v>217</v>
      </c>
      <c r="G7" s="74" t="s">
        <v>218</v>
      </c>
      <c r="H7" s="74" t="s">
        <v>194</v>
      </c>
      <c r="I7" s="25" t="s">
        <v>219</v>
      </c>
      <c r="J7" s="26"/>
      <c r="K7" s="26"/>
      <c r="L7" s="26"/>
      <c r="M7" s="26"/>
      <c r="N7" s="26"/>
      <c r="O7" s="26"/>
    </row>
    <row r="8" spans="1:15" ht="31.5" customHeight="1">
      <c r="A8" s="16"/>
      <c r="B8" s="28" t="s">
        <v>24</v>
      </c>
      <c r="C8" s="29" t="s">
        <v>220</v>
      </c>
      <c r="D8" s="17" t="s">
        <v>26</v>
      </c>
      <c r="E8" s="17" t="s">
        <v>27</v>
      </c>
      <c r="F8" s="17" t="s">
        <v>28</v>
      </c>
      <c r="G8" s="17" t="s">
        <v>29</v>
      </c>
      <c r="H8" s="17" t="s">
        <v>30</v>
      </c>
      <c r="I8" s="25" t="s">
        <v>221</v>
      </c>
      <c r="J8" s="7"/>
      <c r="K8" s="7"/>
      <c r="L8" s="7"/>
      <c r="M8" s="7"/>
      <c r="N8" s="7"/>
      <c r="O8" s="7"/>
    </row>
    <row r="9" spans="1:15" s="27" customFormat="1" ht="35.25" customHeight="1">
      <c r="A9" s="110"/>
      <c r="B9" s="50" t="s">
        <v>222</v>
      </c>
      <c r="C9" s="94">
        <v>180</v>
      </c>
      <c r="D9" s="23">
        <v>3.67</v>
      </c>
      <c r="E9" s="23">
        <v>3.19</v>
      </c>
      <c r="F9" s="23">
        <v>15.82</v>
      </c>
      <c r="G9" s="23">
        <v>107</v>
      </c>
      <c r="H9" s="23">
        <v>1.43</v>
      </c>
      <c r="I9" s="25" t="s">
        <v>223</v>
      </c>
      <c r="J9" s="26"/>
      <c r="K9" s="26"/>
      <c r="L9" s="26"/>
      <c r="M9" s="26"/>
      <c r="N9" s="26"/>
      <c r="O9" s="26"/>
    </row>
    <row r="10" spans="1:9" s="7" customFormat="1" ht="32.25" customHeight="1">
      <c r="A10" s="16"/>
      <c r="B10" s="28"/>
      <c r="C10" s="29"/>
      <c r="D10" s="17"/>
      <c r="E10" s="17"/>
      <c r="F10" s="17"/>
      <c r="G10" s="17"/>
      <c r="H10" s="17"/>
      <c r="I10" s="25"/>
    </row>
    <row r="11" spans="1:15" s="27" customFormat="1" ht="20.25" customHeight="1">
      <c r="A11" s="111"/>
      <c r="B11" s="112"/>
      <c r="C11" s="9" t="s">
        <v>224</v>
      </c>
      <c r="D11" s="33">
        <f>D7+D8+D9</f>
        <v>15.27</v>
      </c>
      <c r="E11" s="33">
        <f>E7+E8+E9</f>
        <v>16.09</v>
      </c>
      <c r="F11" s="33">
        <f>F7+F8+F9</f>
        <v>83.32</v>
      </c>
      <c r="G11" s="33">
        <f>G7+G8+G9+G10</f>
        <v>530.9000000000001</v>
      </c>
      <c r="H11" s="33">
        <f>H7+H8+H9</f>
        <v>2.31</v>
      </c>
      <c r="I11" s="113"/>
      <c r="J11" s="26"/>
      <c r="K11" s="35">
        <f>G11*100/1472</f>
        <v>36.06657608695652</v>
      </c>
      <c r="L11" s="26"/>
      <c r="M11" s="26"/>
      <c r="N11" s="26"/>
      <c r="O11" s="26"/>
    </row>
    <row r="12" spans="1:9" s="7" customFormat="1" ht="50.25" customHeight="1">
      <c r="A12" s="53" t="s">
        <v>33</v>
      </c>
      <c r="B12" s="50" t="s">
        <v>225</v>
      </c>
      <c r="C12" s="29" t="s">
        <v>116</v>
      </c>
      <c r="D12" s="23">
        <v>0.48</v>
      </c>
      <c r="E12" s="23">
        <v>0.48</v>
      </c>
      <c r="F12" s="23">
        <v>11.76</v>
      </c>
      <c r="G12" s="23">
        <v>79.2</v>
      </c>
      <c r="H12" s="23">
        <v>12</v>
      </c>
      <c r="I12" s="19" t="s">
        <v>226</v>
      </c>
    </row>
    <row r="13" spans="1:9" s="7" customFormat="1" ht="50.25" customHeight="1">
      <c r="A13" s="53"/>
      <c r="B13" s="28"/>
      <c r="C13" s="29"/>
      <c r="D13" s="114"/>
      <c r="E13" s="114"/>
      <c r="F13" s="114"/>
      <c r="G13" s="114"/>
      <c r="H13" s="114"/>
      <c r="I13" s="19"/>
    </row>
    <row r="14" spans="1:15" s="27" customFormat="1" ht="21" customHeight="1">
      <c r="A14" s="111"/>
      <c r="B14" s="112"/>
      <c r="C14" s="9" t="s">
        <v>116</v>
      </c>
      <c r="D14" s="33">
        <v>0.48</v>
      </c>
      <c r="E14" s="33">
        <v>0.48</v>
      </c>
      <c r="F14" s="33">
        <v>11.76</v>
      </c>
      <c r="G14" s="33">
        <v>79.2</v>
      </c>
      <c r="H14" s="33">
        <v>12</v>
      </c>
      <c r="I14" s="113"/>
      <c r="J14" s="26"/>
      <c r="K14" s="35">
        <f>G14*100/1472</f>
        <v>5.380434782608695</v>
      </c>
      <c r="L14" s="26"/>
      <c r="M14" s="26"/>
      <c r="N14" s="26"/>
      <c r="O14" s="26"/>
    </row>
    <row r="15" spans="1:15" ht="36" customHeight="1">
      <c r="A15" s="88" t="s">
        <v>42</v>
      </c>
      <c r="B15" s="115"/>
      <c r="C15" s="11"/>
      <c r="D15" s="47"/>
      <c r="E15" s="47"/>
      <c r="F15" s="47"/>
      <c r="G15" s="47"/>
      <c r="H15" s="47"/>
      <c r="I15" s="25"/>
      <c r="J15" s="7"/>
      <c r="K15" s="7"/>
      <c r="L15" s="7"/>
      <c r="M15" s="7"/>
      <c r="N15" s="7"/>
      <c r="O15" s="7"/>
    </row>
    <row r="16" spans="1:104" s="45" customFormat="1" ht="34.5" customHeight="1">
      <c r="A16" s="11"/>
      <c r="B16" s="28" t="s">
        <v>227</v>
      </c>
      <c r="C16" s="11" t="s">
        <v>228</v>
      </c>
      <c r="D16" s="47" t="s">
        <v>229</v>
      </c>
      <c r="E16" s="47" t="s">
        <v>230</v>
      </c>
      <c r="F16" s="47" t="s">
        <v>231</v>
      </c>
      <c r="G16" s="48" t="s">
        <v>232</v>
      </c>
      <c r="H16" s="116" t="s">
        <v>233</v>
      </c>
      <c r="I16" s="25" t="s">
        <v>234</v>
      </c>
      <c r="J16" s="43"/>
      <c r="K16" s="43"/>
      <c r="L16" s="43"/>
      <c r="M16" s="43"/>
      <c r="N16" s="43"/>
      <c r="O16" s="43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</row>
    <row r="17" spans="1:104" s="45" customFormat="1" ht="36" customHeight="1">
      <c r="A17" s="40"/>
      <c r="B17" s="117" t="s">
        <v>235</v>
      </c>
      <c r="C17" s="118" t="s">
        <v>236</v>
      </c>
      <c r="D17" s="17" t="s">
        <v>237</v>
      </c>
      <c r="E17" s="17" t="s">
        <v>238</v>
      </c>
      <c r="F17" s="17" t="s">
        <v>239</v>
      </c>
      <c r="G17" s="17" t="s">
        <v>240</v>
      </c>
      <c r="H17" s="17" t="s">
        <v>62</v>
      </c>
      <c r="I17" s="42" t="s">
        <v>241</v>
      </c>
      <c r="J17" s="43"/>
      <c r="K17" s="43"/>
      <c r="L17" s="43"/>
      <c r="M17" s="43"/>
      <c r="N17" s="43"/>
      <c r="O17" s="43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</row>
    <row r="18" spans="1:15" ht="36" customHeight="1">
      <c r="A18" s="40"/>
      <c r="B18" s="21" t="s">
        <v>242</v>
      </c>
      <c r="C18" s="94">
        <v>200</v>
      </c>
      <c r="D18" s="23">
        <v>9.3</v>
      </c>
      <c r="E18" s="23">
        <v>7</v>
      </c>
      <c r="F18" s="23">
        <v>21.3</v>
      </c>
      <c r="G18" s="23">
        <v>178</v>
      </c>
      <c r="H18" s="23">
        <v>0</v>
      </c>
      <c r="I18" s="19" t="s">
        <v>58</v>
      </c>
      <c r="J18" s="7"/>
      <c r="K18" s="7"/>
      <c r="L18" s="7"/>
      <c r="M18" s="7"/>
      <c r="N18" s="7"/>
      <c r="O18" s="7"/>
    </row>
    <row r="19" spans="1:15" ht="34.5" customHeight="1">
      <c r="A19" s="16"/>
      <c r="B19" s="50" t="s">
        <v>243</v>
      </c>
      <c r="C19" s="119">
        <v>180</v>
      </c>
      <c r="D19" s="23">
        <v>0.12</v>
      </c>
      <c r="E19" s="23">
        <v>0.1</v>
      </c>
      <c r="F19" s="23">
        <v>18.1</v>
      </c>
      <c r="G19" s="23">
        <v>73.5</v>
      </c>
      <c r="H19" s="23">
        <v>0.65</v>
      </c>
      <c r="I19" s="25" t="s">
        <v>244</v>
      </c>
      <c r="J19" s="7"/>
      <c r="K19" s="7"/>
      <c r="L19" s="7"/>
      <c r="M19" s="7"/>
      <c r="N19" s="7"/>
      <c r="O19" s="7"/>
    </row>
    <row r="20" spans="1:9" s="7" customFormat="1" ht="20.25" customHeight="1">
      <c r="A20" s="16"/>
      <c r="B20" s="28" t="s">
        <v>69</v>
      </c>
      <c r="C20" s="94">
        <v>37.5</v>
      </c>
      <c r="D20" s="23">
        <v>2.5</v>
      </c>
      <c r="E20" s="23">
        <v>0.37</v>
      </c>
      <c r="F20" s="23">
        <v>15.08</v>
      </c>
      <c r="G20" s="23">
        <v>71.3</v>
      </c>
      <c r="H20" s="23">
        <v>0</v>
      </c>
      <c r="I20" s="28"/>
    </row>
    <row r="21" spans="1:15" ht="19.5" customHeight="1">
      <c r="A21" s="30"/>
      <c r="B21" s="120"/>
      <c r="C21" s="9" t="s">
        <v>245</v>
      </c>
      <c r="D21" s="33">
        <f>D15+D16+D17+D18+D19+D20</f>
        <v>44972.520000000004</v>
      </c>
      <c r="E21" s="33">
        <v>8.82</v>
      </c>
      <c r="F21" s="33">
        <f>F15+F16+F17+F18+F19+F20</f>
        <v>45082</v>
      </c>
      <c r="G21" s="33">
        <v>523.27</v>
      </c>
      <c r="H21" s="33">
        <f>H15+H16+H17+H18+H19+H20</f>
        <v>45057.65</v>
      </c>
      <c r="I21" s="121"/>
      <c r="J21" s="7"/>
      <c r="K21" s="35">
        <f>G21*100/1472</f>
        <v>35.54823369565217</v>
      </c>
      <c r="L21" s="7"/>
      <c r="M21" s="7"/>
      <c r="N21" s="7"/>
      <c r="O21" s="7"/>
    </row>
    <row r="22" spans="1:15" ht="47.25" customHeight="1">
      <c r="A22" s="5" t="s">
        <v>76</v>
      </c>
      <c r="B22" s="122" t="s">
        <v>246</v>
      </c>
      <c r="C22" s="118" t="s">
        <v>247</v>
      </c>
      <c r="D22" s="123">
        <v>6.25</v>
      </c>
      <c r="E22" s="123">
        <v>5.2</v>
      </c>
      <c r="F22" s="123">
        <v>63.7</v>
      </c>
      <c r="G22" s="123">
        <v>322.65</v>
      </c>
      <c r="H22" s="48" t="s">
        <v>248</v>
      </c>
      <c r="I22" s="25" t="s">
        <v>249</v>
      </c>
      <c r="J22" s="7"/>
      <c r="K22" s="7"/>
      <c r="L22" s="7"/>
      <c r="M22" s="7"/>
      <c r="N22" s="7"/>
      <c r="O22" s="7"/>
    </row>
    <row r="23" spans="1:9" s="26" customFormat="1" ht="33.75" customHeight="1">
      <c r="A23" s="124"/>
      <c r="B23" s="28" t="s">
        <v>67</v>
      </c>
      <c r="C23" s="29">
        <v>180</v>
      </c>
      <c r="D23" s="23">
        <v>0.61</v>
      </c>
      <c r="E23" s="23">
        <v>0.25</v>
      </c>
      <c r="F23" s="23">
        <v>19.67</v>
      </c>
      <c r="G23" s="23">
        <v>95</v>
      </c>
      <c r="H23" s="23">
        <v>84</v>
      </c>
      <c r="I23" s="25" t="s">
        <v>68</v>
      </c>
    </row>
    <row r="24" spans="1:15" s="27" customFormat="1" ht="34.5" customHeight="1">
      <c r="A24" s="124"/>
      <c r="B24" s="28"/>
      <c r="C24" s="94"/>
      <c r="D24" s="23"/>
      <c r="E24" s="23"/>
      <c r="F24" s="23"/>
      <c r="G24" s="23"/>
      <c r="H24" s="23"/>
      <c r="I24" s="25"/>
      <c r="J24" s="125"/>
      <c r="K24" s="26"/>
      <c r="L24" s="26"/>
      <c r="M24" s="26"/>
      <c r="N24" s="26"/>
      <c r="O24" s="26"/>
    </row>
    <row r="25" spans="1:15" ht="20.25" customHeight="1">
      <c r="A25" s="97"/>
      <c r="B25" s="54"/>
      <c r="C25" s="5" t="s">
        <v>92</v>
      </c>
      <c r="D25" s="98">
        <f>D24+D23+D22</f>
        <v>6.86</v>
      </c>
      <c r="E25" s="98">
        <f>E24+E23+E22</f>
        <v>5.45</v>
      </c>
      <c r="F25" s="98">
        <f>F24+F23+F22</f>
        <v>83.37</v>
      </c>
      <c r="G25" s="98">
        <f>G22+G23+G24</f>
        <v>417.65</v>
      </c>
      <c r="H25" s="98">
        <f>H24+H23+H22</f>
        <v>84.2</v>
      </c>
      <c r="I25" s="99"/>
      <c r="J25" s="7"/>
      <c r="K25" s="35">
        <f>G25*100/1472</f>
        <v>28.37296195652174</v>
      </c>
      <c r="L25" s="7"/>
      <c r="M25" s="7"/>
      <c r="N25" s="7"/>
      <c r="O25" s="7"/>
    </row>
    <row r="26" spans="1:15" ht="15.75">
      <c r="A26" s="100"/>
      <c r="B26" s="242"/>
      <c r="C26" s="242"/>
      <c r="D26" s="242"/>
      <c r="E26" s="242"/>
      <c r="F26" s="242"/>
      <c r="G26" s="242"/>
      <c r="H26" s="242"/>
      <c r="I26" s="242"/>
      <c r="J26" s="7"/>
      <c r="K26" s="7"/>
      <c r="L26" s="7"/>
      <c r="M26" s="7"/>
      <c r="N26" s="7"/>
      <c r="O26" s="7"/>
    </row>
    <row r="27" spans="1:15" s="81" customFormat="1" ht="18" customHeight="1">
      <c r="A27" s="58" t="s">
        <v>93</v>
      </c>
      <c r="B27" s="59"/>
      <c r="C27" s="60">
        <f aca="true" t="shared" si="0" ref="C27:H27">C11+C14+C21+C25</f>
        <v>1533.6</v>
      </c>
      <c r="D27" s="60">
        <f t="shared" si="0"/>
        <v>44995.130000000005</v>
      </c>
      <c r="E27" s="60">
        <f t="shared" si="0"/>
        <v>30.84</v>
      </c>
      <c r="F27" s="60">
        <f t="shared" si="0"/>
        <v>45260.450000000004</v>
      </c>
      <c r="G27" s="60">
        <f t="shared" si="0"/>
        <v>1551.02</v>
      </c>
      <c r="H27" s="60">
        <f t="shared" si="0"/>
        <v>45156.159999999996</v>
      </c>
      <c r="I27" s="62"/>
      <c r="J27" s="66"/>
      <c r="K27" s="35">
        <f>G27*100/1472</f>
        <v>105.36820652173913</v>
      </c>
      <c r="L27" s="66"/>
      <c r="M27" s="66"/>
      <c r="N27" s="66"/>
      <c r="O27" s="66"/>
    </row>
  </sheetData>
  <sheetProtection selectLockedCells="1" selectUnlockedCells="1"/>
  <mergeCells count="13">
    <mergeCell ref="E4:E5"/>
    <mergeCell ref="F4:F5"/>
    <mergeCell ref="B26:I26"/>
    <mergeCell ref="A1:I1"/>
    <mergeCell ref="A2:I2"/>
    <mergeCell ref="A3:A5"/>
    <mergeCell ref="B3:B5"/>
    <mergeCell ref="C3:C5"/>
    <mergeCell ref="D3:F3"/>
    <mergeCell ref="G3:G5"/>
    <mergeCell ref="H3:H5"/>
    <mergeCell ref="I3:I5"/>
    <mergeCell ref="D4:D5"/>
  </mergeCells>
  <printOptions/>
  <pageMargins left="1.75" right="0.5118055555555555" top="0.7479166666666667" bottom="0.7479166666666667" header="0.5118055555555555" footer="0.5118055555555555"/>
  <pageSetup horizontalDpi="300" verticalDpi="300" orientation="landscape" paperSize="9" scale="6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Z25"/>
  <sheetViews>
    <sheetView zoomScale="80" zoomScaleNormal="80" zoomScalePageLayoutView="0" workbookViewId="0" topLeftCell="A16">
      <selection activeCell="E8" sqref="E8"/>
    </sheetView>
  </sheetViews>
  <sheetFormatPr defaultColWidth="9.140625" defaultRowHeight="15"/>
  <cols>
    <col min="1" max="1" width="14.28125" style="1" customWidth="1"/>
    <col min="2" max="2" width="34.7109375" style="2" customWidth="1"/>
    <col min="3" max="3" width="12.57421875" style="2" customWidth="1"/>
    <col min="4" max="4" width="13.7109375" style="2" customWidth="1"/>
    <col min="5" max="5" width="13.140625" style="2" customWidth="1"/>
    <col min="6" max="6" width="12.7109375" style="2" customWidth="1"/>
    <col min="7" max="7" width="11.28125" style="2" customWidth="1"/>
    <col min="8" max="8" width="10.7109375" style="2" customWidth="1"/>
    <col min="9" max="9" width="51.140625" style="2" customWidth="1"/>
    <col min="10" max="10" width="3.421875" style="4" customWidth="1"/>
    <col min="11" max="11" width="8.8515625" style="4" customWidth="1"/>
    <col min="12" max="16384" width="9.140625" style="4" customWidth="1"/>
  </cols>
  <sheetData>
    <row r="1" spans="1:15" ht="18.75" customHeight="1">
      <c r="A1" s="246"/>
      <c r="B1" s="246"/>
      <c r="C1" s="246"/>
      <c r="D1" s="246"/>
      <c r="E1" s="246"/>
      <c r="F1" s="246"/>
      <c r="G1" s="246"/>
      <c r="H1" s="246"/>
      <c r="I1" s="246"/>
      <c r="J1" s="101"/>
      <c r="K1" s="101"/>
      <c r="L1" s="102"/>
      <c r="M1" s="102"/>
      <c r="N1" s="102"/>
      <c r="O1" s="102"/>
    </row>
    <row r="2" spans="1:15" ht="15.75" customHeight="1">
      <c r="A2" s="245" t="s">
        <v>0</v>
      </c>
      <c r="B2" s="245"/>
      <c r="C2" s="245"/>
      <c r="D2" s="245"/>
      <c r="E2" s="245"/>
      <c r="F2" s="245"/>
      <c r="G2" s="245"/>
      <c r="H2" s="245"/>
      <c r="I2" s="245"/>
      <c r="J2" s="7"/>
      <c r="K2" s="7"/>
      <c r="L2" s="7"/>
      <c r="M2" s="7"/>
      <c r="N2" s="7"/>
      <c r="O2" s="7"/>
    </row>
    <row r="3" spans="1:9" s="7" customFormat="1" ht="18.75" customHeight="1">
      <c r="A3" s="239" t="s">
        <v>1</v>
      </c>
      <c r="B3" s="239" t="s">
        <v>2</v>
      </c>
      <c r="C3" s="239" t="s">
        <v>3</v>
      </c>
      <c r="D3" s="240" t="s">
        <v>4</v>
      </c>
      <c r="E3" s="240"/>
      <c r="F3" s="240"/>
      <c r="G3" s="239" t="s">
        <v>5</v>
      </c>
      <c r="H3" s="239" t="s">
        <v>6</v>
      </c>
      <c r="I3" s="239" t="s">
        <v>7</v>
      </c>
    </row>
    <row r="4" spans="1:9" s="7" customFormat="1" ht="15" customHeight="1">
      <c r="A4" s="239"/>
      <c r="B4" s="239"/>
      <c r="C4" s="239"/>
      <c r="D4" s="241" t="s">
        <v>8</v>
      </c>
      <c r="E4" s="241" t="s">
        <v>9</v>
      </c>
      <c r="F4" s="241" t="s">
        <v>10</v>
      </c>
      <c r="G4" s="239"/>
      <c r="H4" s="239"/>
      <c r="I4" s="239"/>
    </row>
    <row r="5" spans="1:9" s="7" customFormat="1" ht="44.25" customHeight="1">
      <c r="A5" s="239"/>
      <c r="B5" s="239"/>
      <c r="C5" s="239"/>
      <c r="D5" s="241"/>
      <c r="E5" s="241"/>
      <c r="F5" s="241"/>
      <c r="G5" s="239"/>
      <c r="H5" s="239"/>
      <c r="I5" s="239"/>
    </row>
    <row r="6" spans="1:9" s="7" customFormat="1" ht="21" customHeight="1">
      <c r="A6" s="9" t="s">
        <v>250</v>
      </c>
      <c r="B6" s="126"/>
      <c r="C6" s="11"/>
      <c r="D6" s="12"/>
      <c r="E6" s="12"/>
      <c r="F6" s="12"/>
      <c r="G6" s="12"/>
      <c r="H6" s="12"/>
      <c r="I6" s="14"/>
    </row>
    <row r="7" spans="1:15" ht="32.25" customHeight="1">
      <c r="A7" s="53" t="s">
        <v>12</v>
      </c>
      <c r="B7" s="109" t="s">
        <v>251</v>
      </c>
      <c r="C7" s="46" t="s">
        <v>252</v>
      </c>
      <c r="D7" s="74" t="s">
        <v>253</v>
      </c>
      <c r="E7" s="74" t="s">
        <v>254</v>
      </c>
      <c r="F7" s="74" t="s">
        <v>101</v>
      </c>
      <c r="G7" s="74" t="s">
        <v>255</v>
      </c>
      <c r="H7" s="74" t="s">
        <v>256</v>
      </c>
      <c r="I7" s="25" t="s">
        <v>58</v>
      </c>
      <c r="J7" s="7"/>
      <c r="K7" s="7"/>
      <c r="L7" s="7"/>
      <c r="M7" s="7"/>
      <c r="N7" s="7"/>
      <c r="O7" s="7"/>
    </row>
    <row r="8" spans="1:15" ht="33" customHeight="1">
      <c r="A8" s="16"/>
      <c r="B8" s="50" t="s">
        <v>257</v>
      </c>
      <c r="C8" s="94" t="s">
        <v>174</v>
      </c>
      <c r="D8" s="68" t="s">
        <v>86</v>
      </c>
      <c r="E8" s="69">
        <v>0.01</v>
      </c>
      <c r="F8" s="69">
        <v>6.99</v>
      </c>
      <c r="G8" s="69">
        <v>28</v>
      </c>
      <c r="H8" s="69">
        <v>0.02</v>
      </c>
      <c r="I8" s="25" t="s">
        <v>258</v>
      </c>
      <c r="J8" s="7"/>
      <c r="K8" s="7"/>
      <c r="L8" s="7"/>
      <c r="M8" s="7"/>
      <c r="N8" s="7"/>
      <c r="O8" s="7"/>
    </row>
    <row r="9" spans="1:9" s="26" customFormat="1" ht="33.75" customHeight="1">
      <c r="A9" s="70"/>
      <c r="B9" s="71" t="s">
        <v>171</v>
      </c>
      <c r="C9" s="16" t="s">
        <v>259</v>
      </c>
      <c r="D9" s="23">
        <v>2.1</v>
      </c>
      <c r="E9" s="24">
        <v>3.3</v>
      </c>
      <c r="F9" s="23">
        <v>23.4</v>
      </c>
      <c r="G9" s="24">
        <v>131.8</v>
      </c>
      <c r="H9" s="23">
        <v>0.08</v>
      </c>
      <c r="I9" s="25" t="s">
        <v>221</v>
      </c>
    </row>
    <row r="10" spans="1:15" ht="20.25" customHeight="1">
      <c r="A10" s="30"/>
      <c r="B10" s="95"/>
      <c r="C10" s="96" t="s">
        <v>260</v>
      </c>
      <c r="D10" s="33">
        <v>3.84</v>
      </c>
      <c r="E10" s="33">
        <v>3.34</v>
      </c>
      <c r="F10" s="33">
        <v>34.79</v>
      </c>
      <c r="G10" s="127">
        <v>263.8</v>
      </c>
      <c r="H10" s="33">
        <v>0.32</v>
      </c>
      <c r="I10" s="128"/>
      <c r="J10" s="7"/>
      <c r="K10" s="35">
        <f>G10*100/1472</f>
        <v>17.921195652173914</v>
      </c>
      <c r="L10" s="7"/>
      <c r="M10" s="7"/>
      <c r="N10" s="7"/>
      <c r="O10" s="7"/>
    </row>
    <row r="11" spans="1:15" s="27" customFormat="1" ht="50.25" customHeight="1">
      <c r="A11" s="129" t="s">
        <v>33</v>
      </c>
      <c r="B11" s="109" t="s">
        <v>261</v>
      </c>
      <c r="C11" s="46" t="s">
        <v>35</v>
      </c>
      <c r="D11" s="17" t="s">
        <v>36</v>
      </c>
      <c r="E11" s="18" t="s">
        <v>57</v>
      </c>
      <c r="F11" s="17" t="s">
        <v>177</v>
      </c>
      <c r="G11" s="17" t="s">
        <v>39</v>
      </c>
      <c r="H11" s="17" t="s">
        <v>200</v>
      </c>
      <c r="I11" s="25" t="s">
        <v>41</v>
      </c>
      <c r="J11" s="26"/>
      <c r="K11" s="26"/>
      <c r="L11" s="26"/>
      <c r="M11" s="26"/>
      <c r="N11" s="26"/>
      <c r="O11" s="26"/>
    </row>
    <row r="12" spans="1:15" ht="19.5" customHeight="1">
      <c r="A12" s="30"/>
      <c r="B12" s="120"/>
      <c r="C12" s="9" t="s">
        <v>35</v>
      </c>
      <c r="D12" s="33" t="str">
        <f>D11</f>
        <v>0,90</v>
      </c>
      <c r="E12" s="33" t="str">
        <f>E11</f>
        <v>0</v>
      </c>
      <c r="F12" s="33" t="str">
        <f>F11</f>
        <v>18,18</v>
      </c>
      <c r="G12" s="33" t="str">
        <f>G11</f>
        <v>76</v>
      </c>
      <c r="H12" s="33" t="str">
        <f>H11</f>
        <v>18</v>
      </c>
      <c r="I12" s="128"/>
      <c r="J12" s="7"/>
      <c r="K12" s="35">
        <f>G12*100/1472</f>
        <v>5.163043478260869</v>
      </c>
      <c r="L12" s="7"/>
      <c r="M12" s="7"/>
      <c r="N12" s="7"/>
      <c r="O12" s="7"/>
    </row>
    <row r="13" spans="1:15" ht="31.5" customHeight="1">
      <c r="A13" s="88" t="s">
        <v>42</v>
      </c>
      <c r="B13" s="130" t="s">
        <v>262</v>
      </c>
      <c r="C13" s="46" t="s">
        <v>236</v>
      </c>
      <c r="D13" s="74" t="s">
        <v>237</v>
      </c>
      <c r="E13" s="74" t="s">
        <v>238</v>
      </c>
      <c r="F13" s="74" t="s">
        <v>239</v>
      </c>
      <c r="G13" s="74" t="s">
        <v>263</v>
      </c>
      <c r="H13" s="74" t="s">
        <v>62</v>
      </c>
      <c r="I13" s="14" t="s">
        <v>264</v>
      </c>
      <c r="J13" s="7"/>
      <c r="K13" s="7"/>
      <c r="L13" s="7"/>
      <c r="M13" s="7"/>
      <c r="N13" s="7"/>
      <c r="O13" s="7"/>
    </row>
    <row r="14" spans="1:104" s="45" customFormat="1" ht="48" customHeight="1">
      <c r="A14" s="11"/>
      <c r="B14" s="131" t="s">
        <v>265</v>
      </c>
      <c r="C14" s="11" t="s">
        <v>44</v>
      </c>
      <c r="D14" s="47" t="s">
        <v>266</v>
      </c>
      <c r="E14" s="47" t="s">
        <v>267</v>
      </c>
      <c r="F14" s="47" t="s">
        <v>268</v>
      </c>
      <c r="G14" s="48" t="s">
        <v>269</v>
      </c>
      <c r="H14" s="116" t="s">
        <v>270</v>
      </c>
      <c r="I14" s="14" t="s">
        <v>271</v>
      </c>
      <c r="J14" s="43"/>
      <c r="K14" s="43"/>
      <c r="L14" s="43"/>
      <c r="M14" s="43"/>
      <c r="N14" s="43"/>
      <c r="O14" s="43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</row>
    <row r="15" spans="1:104" s="132" customFormat="1" ht="48" customHeight="1">
      <c r="A15" s="46"/>
      <c r="B15" s="50" t="s">
        <v>272</v>
      </c>
      <c r="C15" s="94">
        <v>165</v>
      </c>
      <c r="D15" s="23">
        <v>12.13</v>
      </c>
      <c r="E15" s="23">
        <v>9.5</v>
      </c>
      <c r="F15" s="23">
        <v>25.7</v>
      </c>
      <c r="G15" s="23">
        <v>237</v>
      </c>
      <c r="H15" s="23">
        <v>3.8</v>
      </c>
      <c r="I15" s="25" t="s">
        <v>273</v>
      </c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</row>
    <row r="16" spans="1:15" ht="32.25" customHeight="1">
      <c r="A16" s="46"/>
      <c r="B16" s="50" t="s">
        <v>274</v>
      </c>
      <c r="C16" s="11" t="s">
        <v>35</v>
      </c>
      <c r="D16" s="47" t="s">
        <v>275</v>
      </c>
      <c r="E16" s="47" t="s">
        <v>57</v>
      </c>
      <c r="F16" s="47" t="s">
        <v>276</v>
      </c>
      <c r="G16" s="48" t="s">
        <v>277</v>
      </c>
      <c r="H16" s="47" t="s">
        <v>278</v>
      </c>
      <c r="I16" s="42" t="s">
        <v>279</v>
      </c>
      <c r="J16" s="7"/>
      <c r="K16" s="7"/>
      <c r="L16" s="7"/>
      <c r="M16" s="7"/>
      <c r="N16" s="7"/>
      <c r="O16" s="7"/>
    </row>
    <row r="17" spans="1:15" ht="36" customHeight="1">
      <c r="A17" s="16"/>
      <c r="B17" s="133" t="s">
        <v>280</v>
      </c>
      <c r="C17" s="94">
        <v>30</v>
      </c>
      <c r="D17" s="23">
        <v>2.25</v>
      </c>
      <c r="E17" s="23">
        <v>0.15</v>
      </c>
      <c r="F17" s="23">
        <v>15</v>
      </c>
      <c r="G17" s="23">
        <v>71.1</v>
      </c>
      <c r="H17" s="23">
        <v>0</v>
      </c>
      <c r="I17" s="42"/>
      <c r="J17" s="7"/>
      <c r="K17" s="7"/>
      <c r="L17" s="7"/>
      <c r="M17" s="7"/>
      <c r="N17" s="7"/>
      <c r="O17" s="7"/>
    </row>
    <row r="18" spans="1:15" ht="36" customHeight="1">
      <c r="A18" s="16"/>
      <c r="B18" s="133"/>
      <c r="C18" s="67"/>
      <c r="D18" s="69"/>
      <c r="E18" s="69"/>
      <c r="F18" s="69"/>
      <c r="G18" s="69"/>
      <c r="H18" s="69"/>
      <c r="I18" s="134"/>
      <c r="J18" s="7"/>
      <c r="K18" s="7"/>
      <c r="L18" s="7"/>
      <c r="M18" s="7"/>
      <c r="N18" s="7"/>
      <c r="O18" s="7"/>
    </row>
    <row r="19" spans="1:9" s="7" customFormat="1" ht="21" customHeight="1">
      <c r="A19" s="16"/>
      <c r="B19" s="133"/>
      <c r="C19" s="67"/>
      <c r="D19" s="69"/>
      <c r="E19" s="69"/>
      <c r="F19" s="69"/>
      <c r="G19" s="69"/>
      <c r="H19" s="69"/>
      <c r="I19" s="133"/>
    </row>
    <row r="20" spans="1:15" ht="19.5" customHeight="1">
      <c r="A20" s="30"/>
      <c r="B20" s="87"/>
      <c r="C20" s="88" t="s">
        <v>281</v>
      </c>
      <c r="D20" s="33">
        <v>21.33</v>
      </c>
      <c r="E20" s="33">
        <v>20.77</v>
      </c>
      <c r="F20" s="33">
        <v>71.98</v>
      </c>
      <c r="G20" s="135">
        <v>497.52</v>
      </c>
      <c r="H20" s="135">
        <v>14.05</v>
      </c>
      <c r="I20" s="136"/>
      <c r="J20" s="7"/>
      <c r="K20" s="35">
        <f>G20*100/1472</f>
        <v>33.79891304347826</v>
      </c>
      <c r="L20" s="7"/>
      <c r="M20" s="7"/>
      <c r="N20" s="7"/>
      <c r="O20" s="7"/>
    </row>
    <row r="21" spans="1:15" ht="42.75" customHeight="1">
      <c r="A21" s="78" t="s">
        <v>76</v>
      </c>
      <c r="B21" s="28" t="s">
        <v>282</v>
      </c>
      <c r="C21" s="29" t="s">
        <v>247</v>
      </c>
      <c r="D21" s="23">
        <v>38.9</v>
      </c>
      <c r="E21" s="23">
        <v>14.9</v>
      </c>
      <c r="F21" s="23">
        <v>24</v>
      </c>
      <c r="G21" s="23">
        <v>276</v>
      </c>
      <c r="H21" s="23">
        <v>0.27</v>
      </c>
      <c r="I21" s="42" t="s">
        <v>283</v>
      </c>
      <c r="J21" s="7"/>
      <c r="K21" s="7"/>
      <c r="L21" s="7"/>
      <c r="M21" s="7"/>
      <c r="N21" s="7"/>
      <c r="O21" s="7"/>
    </row>
    <row r="22" spans="1:15" ht="33.75" customHeight="1">
      <c r="A22" s="137"/>
      <c r="B22" s="37" t="s">
        <v>204</v>
      </c>
      <c r="C22" s="29" t="s">
        <v>35</v>
      </c>
      <c r="D22" s="17" t="s">
        <v>205</v>
      </c>
      <c r="E22" s="17" t="s">
        <v>206</v>
      </c>
      <c r="F22" s="17" t="s">
        <v>207</v>
      </c>
      <c r="G22" s="138" t="s">
        <v>208</v>
      </c>
      <c r="H22" s="17" t="s">
        <v>209</v>
      </c>
      <c r="I22" s="25" t="s">
        <v>284</v>
      </c>
      <c r="J22" s="7"/>
      <c r="K22" s="7"/>
      <c r="L22" s="7"/>
      <c r="M22" s="7"/>
      <c r="N22" s="7"/>
      <c r="O22" s="7"/>
    </row>
    <row r="23" spans="1:15" ht="18.75">
      <c r="A23" s="139"/>
      <c r="B23" s="54"/>
      <c r="C23" s="140">
        <v>284</v>
      </c>
      <c r="D23" s="33">
        <v>19.37</v>
      </c>
      <c r="E23" s="33">
        <v>11.5</v>
      </c>
      <c r="F23" s="33">
        <v>32.41</v>
      </c>
      <c r="G23" s="33">
        <v>310</v>
      </c>
      <c r="H23" s="33">
        <v>45323</v>
      </c>
      <c r="I23" s="99"/>
      <c r="J23" s="141"/>
      <c r="K23" s="35">
        <f>G23*100/1472</f>
        <v>21.059782608695652</v>
      </c>
      <c r="L23" s="142"/>
      <c r="M23" s="142"/>
      <c r="N23" s="142"/>
      <c r="O23" s="142"/>
    </row>
    <row r="24" spans="1:15" ht="15.75">
      <c r="A24" s="100"/>
      <c r="B24" s="242"/>
      <c r="C24" s="242"/>
      <c r="D24" s="242"/>
      <c r="E24" s="242"/>
      <c r="F24" s="242"/>
      <c r="G24" s="242"/>
      <c r="H24" s="242"/>
      <c r="I24" s="242"/>
      <c r="J24" s="141"/>
      <c r="K24" s="102"/>
      <c r="L24" s="102"/>
      <c r="M24" s="102"/>
      <c r="N24" s="102"/>
      <c r="O24" s="102"/>
    </row>
    <row r="25" spans="1:15" s="81" customFormat="1" ht="21.75" customHeight="1">
      <c r="A25" s="58" t="s">
        <v>93</v>
      </c>
      <c r="B25" s="143"/>
      <c r="C25" s="60">
        <f aca="true" t="shared" si="0" ref="C25:H25">C10+C12+C20+C23</f>
        <v>1514.8</v>
      </c>
      <c r="D25" s="60">
        <f t="shared" si="0"/>
        <v>45.44</v>
      </c>
      <c r="E25" s="60">
        <f t="shared" si="0"/>
        <v>35.61</v>
      </c>
      <c r="F25" s="60">
        <f t="shared" si="0"/>
        <v>157.36</v>
      </c>
      <c r="G25" s="60">
        <f t="shared" si="0"/>
        <v>1147.32</v>
      </c>
      <c r="H25" s="60">
        <f t="shared" si="0"/>
        <v>45355.37</v>
      </c>
      <c r="I25" s="62"/>
      <c r="J25" s="144"/>
      <c r="K25" s="35">
        <f>G25*100/1472</f>
        <v>77.9429347826087</v>
      </c>
      <c r="L25" s="145"/>
      <c r="M25" s="145"/>
      <c r="N25" s="145"/>
      <c r="O25" s="145"/>
    </row>
  </sheetData>
  <sheetProtection selectLockedCells="1" selectUnlockedCells="1"/>
  <mergeCells count="13">
    <mergeCell ref="E4:E5"/>
    <mergeCell ref="F4:F5"/>
    <mergeCell ref="B24:I24"/>
    <mergeCell ref="A1:I1"/>
    <mergeCell ref="A2:I2"/>
    <mergeCell ref="A3:A5"/>
    <mergeCell ref="B3:B5"/>
    <mergeCell ref="C3:C5"/>
    <mergeCell ref="D3:F3"/>
    <mergeCell ref="G3:G5"/>
    <mergeCell ref="H3:H5"/>
    <mergeCell ref="I3:I5"/>
    <mergeCell ref="D4:D5"/>
  </mergeCells>
  <printOptions/>
  <pageMargins left="0.5118055555555555" right="0.5118055555555555" top="0.7479166666666667" bottom="0.7479166666666667" header="0.5118055555555555" footer="0.5118055555555555"/>
  <pageSetup horizontalDpi="300" verticalDpi="300" orientation="landscape" paperSize="9" scale="6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Z23"/>
  <sheetViews>
    <sheetView zoomScale="80" zoomScaleNormal="80" zoomScalePageLayoutView="0" workbookViewId="0" topLeftCell="A4">
      <selection activeCell="C19" sqref="C19"/>
    </sheetView>
  </sheetViews>
  <sheetFormatPr defaultColWidth="9.140625" defaultRowHeight="15"/>
  <cols>
    <col min="1" max="1" width="13.57421875" style="1" customWidth="1"/>
    <col min="2" max="2" width="34.8515625" style="2" customWidth="1"/>
    <col min="3" max="3" width="13.28125" style="2" customWidth="1"/>
    <col min="4" max="4" width="13.140625" style="2" customWidth="1"/>
    <col min="5" max="5" width="12.00390625" style="2" customWidth="1"/>
    <col min="6" max="6" width="13.57421875" style="2" customWidth="1"/>
    <col min="7" max="8" width="11.140625" style="2" customWidth="1"/>
    <col min="9" max="9" width="50.140625" style="2" customWidth="1"/>
    <col min="10" max="10" width="4.57421875" style="4" customWidth="1"/>
    <col min="11" max="11" width="7.7109375" style="4" customWidth="1"/>
    <col min="12" max="16384" width="9.140625" style="4" customWidth="1"/>
  </cols>
  <sheetData>
    <row r="1" spans="1:15" ht="18.75" customHeight="1">
      <c r="A1" s="246"/>
      <c r="B1" s="246"/>
      <c r="C1" s="246"/>
      <c r="D1" s="246"/>
      <c r="E1" s="246"/>
      <c r="F1" s="246"/>
      <c r="G1" s="246"/>
      <c r="H1" s="246"/>
      <c r="I1" s="246"/>
      <c r="J1" s="101"/>
      <c r="K1" s="101"/>
      <c r="L1" s="102"/>
      <c r="M1" s="102"/>
      <c r="N1" s="102"/>
      <c r="O1" s="102"/>
    </row>
    <row r="2" spans="1:15" ht="15.75" customHeight="1">
      <c r="A2" s="245" t="s">
        <v>285</v>
      </c>
      <c r="B2" s="245"/>
      <c r="C2" s="245"/>
      <c r="D2" s="245"/>
      <c r="E2" s="245"/>
      <c r="F2" s="245"/>
      <c r="G2" s="245"/>
      <c r="H2" s="245"/>
      <c r="I2" s="245"/>
      <c r="J2" s="7"/>
      <c r="K2" s="7"/>
      <c r="L2" s="7"/>
      <c r="M2" s="7"/>
      <c r="N2" s="7"/>
      <c r="O2" s="7"/>
    </row>
    <row r="3" spans="1:9" s="7" customFormat="1" ht="18.75" customHeight="1">
      <c r="A3" s="239" t="s">
        <v>1</v>
      </c>
      <c r="B3" s="239" t="s">
        <v>2</v>
      </c>
      <c r="C3" s="239" t="s">
        <v>3</v>
      </c>
      <c r="D3" s="240" t="s">
        <v>4</v>
      </c>
      <c r="E3" s="240"/>
      <c r="F3" s="240"/>
      <c r="G3" s="239" t="s">
        <v>5</v>
      </c>
      <c r="H3" s="239" t="s">
        <v>6</v>
      </c>
      <c r="I3" s="239" t="s">
        <v>7</v>
      </c>
    </row>
    <row r="4" spans="1:9" s="7" customFormat="1" ht="15" customHeight="1">
      <c r="A4" s="239"/>
      <c r="B4" s="239"/>
      <c r="C4" s="239"/>
      <c r="D4" s="241" t="s">
        <v>8</v>
      </c>
      <c r="E4" s="241" t="s">
        <v>9</v>
      </c>
      <c r="F4" s="241" t="s">
        <v>10</v>
      </c>
      <c r="G4" s="239"/>
      <c r="H4" s="239"/>
      <c r="I4" s="239"/>
    </row>
    <row r="5" spans="1:9" s="7" customFormat="1" ht="32.25" customHeight="1">
      <c r="A5" s="239"/>
      <c r="B5" s="239"/>
      <c r="C5" s="239"/>
      <c r="D5" s="241"/>
      <c r="E5" s="241"/>
      <c r="F5" s="241"/>
      <c r="G5" s="239"/>
      <c r="H5" s="239"/>
      <c r="I5" s="239"/>
    </row>
    <row r="6" spans="1:15" ht="18.75" customHeight="1">
      <c r="A6" s="9" t="s">
        <v>286</v>
      </c>
      <c r="B6" s="130"/>
      <c r="C6" s="46"/>
      <c r="D6" s="146"/>
      <c r="E6" s="146"/>
      <c r="F6" s="146"/>
      <c r="G6" s="146"/>
      <c r="H6" s="146"/>
      <c r="I6" s="25"/>
      <c r="J6" s="7"/>
      <c r="K6" s="7"/>
      <c r="L6" s="7"/>
      <c r="M6" s="7"/>
      <c r="N6" s="7"/>
      <c r="O6" s="7"/>
    </row>
    <row r="7" spans="1:15" ht="48.75" customHeight="1">
      <c r="A7" s="9" t="s">
        <v>12</v>
      </c>
      <c r="B7" s="147" t="s">
        <v>287</v>
      </c>
      <c r="C7" s="46" t="s">
        <v>14</v>
      </c>
      <c r="D7" s="74" t="s">
        <v>65</v>
      </c>
      <c r="E7" s="74" t="s">
        <v>288</v>
      </c>
      <c r="F7" s="74" t="s">
        <v>289</v>
      </c>
      <c r="G7" s="74" t="s">
        <v>290</v>
      </c>
      <c r="H7" s="74" t="s">
        <v>253</v>
      </c>
      <c r="I7" s="19" t="s">
        <v>291</v>
      </c>
      <c r="J7" s="7"/>
      <c r="K7" s="7"/>
      <c r="L7" s="7"/>
      <c r="M7" s="7"/>
      <c r="N7" s="7"/>
      <c r="O7" s="7"/>
    </row>
    <row r="8" spans="1:15" s="27" customFormat="1" ht="35.25" customHeight="1">
      <c r="A8" s="70"/>
      <c r="B8" s="28" t="s">
        <v>292</v>
      </c>
      <c r="C8" s="29" t="s">
        <v>107</v>
      </c>
      <c r="D8" s="23">
        <v>2.6</v>
      </c>
      <c r="E8" s="23">
        <v>7.9</v>
      </c>
      <c r="F8" s="23">
        <v>15.5</v>
      </c>
      <c r="G8" s="23">
        <v>144.5</v>
      </c>
      <c r="H8" s="23">
        <v>0</v>
      </c>
      <c r="I8" s="25" t="s">
        <v>108</v>
      </c>
      <c r="J8" s="26"/>
      <c r="K8" s="26"/>
      <c r="L8" s="26"/>
      <c r="M8" s="26"/>
      <c r="N8" s="26"/>
      <c r="O8" s="26"/>
    </row>
    <row r="9" spans="1:15" s="27" customFormat="1" ht="48.75" customHeight="1">
      <c r="A9" s="20"/>
      <c r="B9" s="21" t="s">
        <v>293</v>
      </c>
      <c r="C9" s="22">
        <v>180</v>
      </c>
      <c r="D9" s="23">
        <v>2.15</v>
      </c>
      <c r="E9" s="24">
        <v>1.46</v>
      </c>
      <c r="F9" s="23">
        <v>15.5</v>
      </c>
      <c r="G9" s="24">
        <v>84</v>
      </c>
      <c r="H9" s="23">
        <v>0.28</v>
      </c>
      <c r="I9" s="19" t="s">
        <v>294</v>
      </c>
      <c r="J9" s="26"/>
      <c r="K9" s="26"/>
      <c r="L9" s="26"/>
      <c r="M9" s="26"/>
      <c r="N9" s="26"/>
      <c r="O9" s="26"/>
    </row>
    <row r="10" spans="1:15" ht="21" customHeight="1">
      <c r="A10" s="30"/>
      <c r="B10" s="120"/>
      <c r="C10" s="9" t="s">
        <v>295</v>
      </c>
      <c r="D10" s="33">
        <f>D7+D8+D9</f>
        <v>11.05</v>
      </c>
      <c r="E10" s="33">
        <f>E7+E8+E9</f>
        <v>16.560000000000002</v>
      </c>
      <c r="F10" s="33">
        <f>F7+F8+F9</f>
        <v>56.5</v>
      </c>
      <c r="G10" s="135">
        <f>G7+G8+G9</f>
        <v>420.2</v>
      </c>
      <c r="H10" s="33">
        <f>H7+H8+H9</f>
        <v>1.98</v>
      </c>
      <c r="I10" s="128"/>
      <c r="J10" s="7"/>
      <c r="K10" s="35">
        <f>G10*100/1472</f>
        <v>28.546195652173914</v>
      </c>
      <c r="L10" s="7"/>
      <c r="M10" s="7"/>
      <c r="N10" s="7"/>
      <c r="O10" s="7"/>
    </row>
    <row r="11" spans="1:15" ht="47.25" customHeight="1">
      <c r="A11" s="9" t="s">
        <v>33</v>
      </c>
      <c r="B11" s="37" t="s">
        <v>296</v>
      </c>
      <c r="C11" s="38" t="s">
        <v>116</v>
      </c>
      <c r="D11" s="17" t="s">
        <v>117</v>
      </c>
      <c r="E11" s="17" t="s">
        <v>117</v>
      </c>
      <c r="F11" s="17" t="s">
        <v>297</v>
      </c>
      <c r="G11" s="17" t="s">
        <v>298</v>
      </c>
      <c r="H11" s="17" t="s">
        <v>299</v>
      </c>
      <c r="I11" s="25" t="s">
        <v>122</v>
      </c>
      <c r="J11" s="7"/>
      <c r="K11" s="7"/>
      <c r="L11" s="7"/>
      <c r="M11" s="7"/>
      <c r="N11" s="7"/>
      <c r="O11" s="7"/>
    </row>
    <row r="12" spans="1:15" ht="21" customHeight="1">
      <c r="A12" s="30"/>
      <c r="B12" s="120"/>
      <c r="C12" s="9" t="s">
        <v>116</v>
      </c>
      <c r="D12" s="33" t="str">
        <f>D11</f>
        <v>0,48</v>
      </c>
      <c r="E12" s="33" t="str">
        <f>E11</f>
        <v>0,48</v>
      </c>
      <c r="F12" s="33" t="str">
        <f>F11</f>
        <v>11,76</v>
      </c>
      <c r="G12" s="33" t="str">
        <f>G11</f>
        <v>79,2</v>
      </c>
      <c r="H12" s="33" t="str">
        <f>H11</f>
        <v>12,0</v>
      </c>
      <c r="I12" s="128"/>
      <c r="J12" s="7"/>
      <c r="K12" s="35">
        <f>G12*100/1472</f>
        <v>5.380434782608695</v>
      </c>
      <c r="L12" s="7"/>
      <c r="M12" s="7"/>
      <c r="N12" s="7"/>
      <c r="O12" s="7"/>
    </row>
    <row r="13" spans="1:15" ht="34.5" customHeight="1">
      <c r="A13" s="148" t="s">
        <v>42</v>
      </c>
      <c r="B13" s="28" t="s">
        <v>300</v>
      </c>
      <c r="C13" s="29" t="s">
        <v>236</v>
      </c>
      <c r="D13" s="23">
        <v>1.2</v>
      </c>
      <c r="E13" s="23">
        <v>2.06</v>
      </c>
      <c r="F13" s="23">
        <v>0.98</v>
      </c>
      <c r="G13" s="23">
        <v>32.54</v>
      </c>
      <c r="H13" s="23">
        <v>4</v>
      </c>
      <c r="I13" s="25" t="s">
        <v>301</v>
      </c>
      <c r="J13" s="7"/>
      <c r="K13" s="7"/>
      <c r="L13" s="7"/>
      <c r="M13" s="7"/>
      <c r="N13" s="7"/>
      <c r="O13" s="7"/>
    </row>
    <row r="14" spans="1:104" s="45" customFormat="1" ht="33" customHeight="1">
      <c r="A14" s="118"/>
      <c r="B14" s="131" t="s">
        <v>302</v>
      </c>
      <c r="C14" s="118" t="s">
        <v>303</v>
      </c>
      <c r="D14" s="47" t="s">
        <v>304</v>
      </c>
      <c r="E14" s="47" t="s">
        <v>305</v>
      </c>
      <c r="F14" s="47" t="s">
        <v>306</v>
      </c>
      <c r="G14" s="48" t="s">
        <v>307</v>
      </c>
      <c r="H14" s="116" t="s">
        <v>308</v>
      </c>
      <c r="I14" s="14" t="s">
        <v>309</v>
      </c>
      <c r="J14" s="43"/>
      <c r="K14" s="43"/>
      <c r="L14" s="43"/>
      <c r="M14" s="43"/>
      <c r="N14" s="43"/>
      <c r="O14" s="43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</row>
    <row r="15" spans="1:104" s="93" customFormat="1" ht="34.5" customHeight="1">
      <c r="A15" s="92"/>
      <c r="B15" s="28" t="s">
        <v>310</v>
      </c>
      <c r="C15" s="29" t="s">
        <v>159</v>
      </c>
      <c r="D15" s="23">
        <v>3.8</v>
      </c>
      <c r="E15" s="23">
        <v>0.5</v>
      </c>
      <c r="F15" s="23">
        <v>20.8</v>
      </c>
      <c r="G15" s="23">
        <v>103.4</v>
      </c>
      <c r="H15" s="23">
        <v>0</v>
      </c>
      <c r="I15" s="25" t="s">
        <v>311</v>
      </c>
      <c r="J15" s="43"/>
      <c r="K15" s="43"/>
      <c r="L15" s="43"/>
      <c r="M15" s="43"/>
      <c r="N15" s="43"/>
      <c r="O15" s="43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</row>
    <row r="16" spans="1:15" ht="33.75" customHeight="1">
      <c r="A16" s="16"/>
      <c r="B16" s="28" t="s">
        <v>67</v>
      </c>
      <c r="C16" s="94">
        <v>180</v>
      </c>
      <c r="D16" s="23">
        <v>0.61</v>
      </c>
      <c r="E16" s="23">
        <v>0.25</v>
      </c>
      <c r="F16" s="23">
        <v>19.67</v>
      </c>
      <c r="G16" s="23">
        <v>95</v>
      </c>
      <c r="H16" s="23">
        <v>84</v>
      </c>
      <c r="I16" s="25" t="s">
        <v>312</v>
      </c>
      <c r="J16" s="7"/>
      <c r="K16" s="7"/>
      <c r="L16" s="7"/>
      <c r="M16" s="7"/>
      <c r="N16" s="7"/>
      <c r="O16" s="7"/>
    </row>
    <row r="17" spans="1:9" s="7" customFormat="1" ht="19.5" customHeight="1">
      <c r="A17" s="16"/>
      <c r="B17" s="133" t="s">
        <v>69</v>
      </c>
      <c r="C17" s="67">
        <v>37.5</v>
      </c>
      <c r="D17" s="69">
        <v>2.5</v>
      </c>
      <c r="E17" s="69">
        <v>0.37</v>
      </c>
      <c r="F17" s="69">
        <v>15.08</v>
      </c>
      <c r="G17" s="69">
        <v>71.3</v>
      </c>
      <c r="H17" s="69">
        <v>0</v>
      </c>
      <c r="I17" s="133"/>
    </row>
    <row r="18" spans="1:15" ht="21" customHeight="1">
      <c r="A18" s="30"/>
      <c r="B18" s="120"/>
      <c r="C18" s="9" t="s">
        <v>313</v>
      </c>
      <c r="D18" s="33">
        <v>13.61</v>
      </c>
      <c r="E18" s="33">
        <v>8.43</v>
      </c>
      <c r="F18" s="33">
        <v>72.78</v>
      </c>
      <c r="G18" s="33">
        <v>436.99</v>
      </c>
      <c r="H18" s="33">
        <v>93.75</v>
      </c>
      <c r="I18" s="121"/>
      <c r="J18" s="7"/>
      <c r="K18" s="35">
        <f>G18*100/1472</f>
        <v>29.686820652173914</v>
      </c>
      <c r="L18" s="7"/>
      <c r="M18" s="7"/>
      <c r="N18" s="7"/>
      <c r="O18" s="7"/>
    </row>
    <row r="19" spans="1:15" ht="32.25" customHeight="1">
      <c r="A19" s="5" t="s">
        <v>76</v>
      </c>
      <c r="B19" s="73" t="s">
        <v>314</v>
      </c>
      <c r="C19" s="29" t="s">
        <v>78</v>
      </c>
      <c r="D19" s="17" t="s">
        <v>79</v>
      </c>
      <c r="E19" s="17" t="s">
        <v>315</v>
      </c>
      <c r="F19" s="17" t="s">
        <v>316</v>
      </c>
      <c r="G19" s="17" t="s">
        <v>317</v>
      </c>
      <c r="H19" s="17" t="s">
        <v>83</v>
      </c>
      <c r="I19" s="25" t="s">
        <v>318</v>
      </c>
      <c r="J19" s="7"/>
      <c r="K19" s="7"/>
      <c r="L19" s="7"/>
      <c r="M19" s="7"/>
      <c r="N19" s="7"/>
      <c r="O19" s="7"/>
    </row>
    <row r="20" spans="1:15" ht="49.5" customHeight="1">
      <c r="A20" s="37"/>
      <c r="B20" s="130" t="s">
        <v>257</v>
      </c>
      <c r="C20" s="46" t="s">
        <v>35</v>
      </c>
      <c r="D20" s="17" t="s">
        <v>118</v>
      </c>
      <c r="E20" s="18" t="s">
        <v>319</v>
      </c>
      <c r="F20" s="17" t="s">
        <v>278</v>
      </c>
      <c r="G20" s="17" t="s">
        <v>320</v>
      </c>
      <c r="H20" s="17" t="s">
        <v>37</v>
      </c>
      <c r="I20" s="19" t="s">
        <v>321</v>
      </c>
      <c r="J20" s="7"/>
      <c r="K20" s="7"/>
      <c r="L20" s="7"/>
      <c r="M20" s="7"/>
      <c r="N20" s="7"/>
      <c r="O20" s="7"/>
    </row>
    <row r="21" spans="1:15" ht="20.25" customHeight="1">
      <c r="A21" s="97"/>
      <c r="B21" s="54"/>
      <c r="C21" s="5" t="s">
        <v>322</v>
      </c>
      <c r="D21" s="149">
        <v>15.19</v>
      </c>
      <c r="E21" s="149">
        <f>E19+E20</f>
        <v>10.95</v>
      </c>
      <c r="F21" s="149">
        <f>F19+F20</f>
        <v>15.382</v>
      </c>
      <c r="G21" s="149">
        <f>G19+G20</f>
        <v>220.54</v>
      </c>
      <c r="H21" s="149">
        <f>H19+H20</f>
        <v>0.37</v>
      </c>
      <c r="I21" s="99"/>
      <c r="J21" s="7"/>
      <c r="K21" s="35">
        <f>G21*100/1472</f>
        <v>14.982336956521738</v>
      </c>
      <c r="L21" s="7"/>
      <c r="M21" s="7"/>
      <c r="N21" s="7"/>
      <c r="O21" s="7"/>
    </row>
    <row r="22" spans="1:15" ht="15.75">
      <c r="A22" s="100"/>
      <c r="B22" s="242"/>
      <c r="C22" s="242"/>
      <c r="D22" s="242"/>
      <c r="E22" s="242"/>
      <c r="F22" s="242"/>
      <c r="G22" s="242"/>
      <c r="H22" s="242"/>
      <c r="I22" s="242"/>
      <c r="J22" s="7"/>
      <c r="K22" s="7"/>
      <c r="L22" s="7"/>
      <c r="M22" s="7"/>
      <c r="N22" s="7"/>
      <c r="O22" s="7"/>
    </row>
    <row r="23" spans="1:15" s="81" customFormat="1" ht="18.75" customHeight="1">
      <c r="A23" s="58" t="s">
        <v>93</v>
      </c>
      <c r="B23" s="143"/>
      <c r="C23" s="60">
        <f aca="true" t="shared" si="0" ref="C23:H23">C10+C12+C18+C21</f>
        <v>1464.3</v>
      </c>
      <c r="D23" s="60">
        <f t="shared" si="0"/>
        <v>40.33</v>
      </c>
      <c r="E23" s="60">
        <f t="shared" si="0"/>
        <v>36.42</v>
      </c>
      <c r="F23" s="60">
        <f t="shared" si="0"/>
        <v>156.42200000000003</v>
      </c>
      <c r="G23" s="60">
        <f t="shared" si="0"/>
        <v>1156.93</v>
      </c>
      <c r="H23" s="60">
        <f t="shared" si="0"/>
        <v>108.10000000000001</v>
      </c>
      <c r="I23" s="62"/>
      <c r="J23" s="66"/>
      <c r="K23" s="35">
        <f>G23*100/1472</f>
        <v>78.59578804347827</v>
      </c>
      <c r="L23" s="66"/>
      <c r="M23" s="66"/>
      <c r="N23" s="66"/>
      <c r="O23" s="66"/>
    </row>
  </sheetData>
  <sheetProtection selectLockedCells="1" selectUnlockedCells="1"/>
  <mergeCells count="13">
    <mergeCell ref="E4:E5"/>
    <mergeCell ref="F4:F5"/>
    <mergeCell ref="B22:I22"/>
    <mergeCell ref="A1:I1"/>
    <mergeCell ref="A2:I2"/>
    <mergeCell ref="A3:A5"/>
    <mergeCell ref="B3:B5"/>
    <mergeCell ref="C3:C5"/>
    <mergeCell ref="D3:F3"/>
    <mergeCell ref="G3:G5"/>
    <mergeCell ref="H3:H5"/>
    <mergeCell ref="I3:I5"/>
    <mergeCell ref="D4:D5"/>
  </mergeCells>
  <printOptions/>
  <pageMargins left="1.2798611111111111" right="0.5118055555555555" top="0.7479166666666667" bottom="0.7479166666666667" header="0.5118055555555555" footer="0.5118055555555555"/>
  <pageSetup horizontalDpi="300" verticalDpi="300" orientation="landscape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Z26"/>
  <sheetViews>
    <sheetView zoomScale="80" zoomScaleNormal="80" zoomScalePageLayoutView="0" workbookViewId="0" topLeftCell="A10">
      <selection activeCell="I3" sqref="I3:I5"/>
    </sheetView>
  </sheetViews>
  <sheetFormatPr defaultColWidth="9.140625" defaultRowHeight="15"/>
  <cols>
    <col min="1" max="1" width="12.00390625" style="1" customWidth="1"/>
    <col min="2" max="2" width="36.421875" style="2" customWidth="1"/>
    <col min="3" max="3" width="13.421875" style="2" customWidth="1"/>
    <col min="4" max="4" width="12.00390625" style="2" customWidth="1"/>
    <col min="5" max="5" width="11.421875" style="2" customWidth="1"/>
    <col min="6" max="6" width="14.00390625" style="2" customWidth="1"/>
    <col min="7" max="7" width="11.421875" style="2" customWidth="1"/>
    <col min="8" max="8" width="10.28125" style="2" customWidth="1"/>
    <col min="9" max="9" width="48.57421875" style="2" customWidth="1"/>
    <col min="10" max="10" width="4.140625" style="4" customWidth="1"/>
    <col min="11" max="11" width="9.00390625" style="4" customWidth="1"/>
    <col min="12" max="16384" width="9.140625" style="4" customWidth="1"/>
  </cols>
  <sheetData>
    <row r="1" spans="1:15" ht="18" customHeight="1">
      <c r="A1" s="246"/>
      <c r="B1" s="246"/>
      <c r="C1" s="246"/>
      <c r="D1" s="246"/>
      <c r="E1" s="246"/>
      <c r="F1" s="246"/>
      <c r="G1" s="246"/>
      <c r="H1" s="246"/>
      <c r="I1" s="246"/>
      <c r="J1" s="101"/>
      <c r="K1" s="101"/>
      <c r="L1" s="102"/>
      <c r="M1" s="102"/>
      <c r="N1" s="102"/>
      <c r="O1" s="102"/>
    </row>
    <row r="2" spans="1:15" ht="15.75" customHeight="1">
      <c r="A2" s="245" t="s">
        <v>285</v>
      </c>
      <c r="B2" s="245"/>
      <c r="C2" s="245"/>
      <c r="D2" s="245"/>
      <c r="E2" s="245"/>
      <c r="F2" s="245"/>
      <c r="G2" s="245"/>
      <c r="H2" s="245"/>
      <c r="I2" s="245"/>
      <c r="J2" s="7"/>
      <c r="K2" s="7"/>
      <c r="L2" s="7"/>
      <c r="M2" s="7"/>
      <c r="N2" s="7"/>
      <c r="O2" s="7"/>
    </row>
    <row r="3" spans="1:9" s="7" customFormat="1" ht="18.75" customHeight="1">
      <c r="A3" s="239" t="s">
        <v>1</v>
      </c>
      <c r="B3" s="239" t="s">
        <v>2</v>
      </c>
      <c r="C3" s="239" t="s">
        <v>3</v>
      </c>
      <c r="D3" s="240" t="s">
        <v>4</v>
      </c>
      <c r="E3" s="240"/>
      <c r="F3" s="240"/>
      <c r="G3" s="239" t="s">
        <v>5</v>
      </c>
      <c r="H3" s="239" t="s">
        <v>6</v>
      </c>
      <c r="I3" s="239" t="s">
        <v>7</v>
      </c>
    </row>
    <row r="4" spans="1:9" s="7" customFormat="1" ht="15" customHeight="1">
      <c r="A4" s="239"/>
      <c r="B4" s="239"/>
      <c r="C4" s="239"/>
      <c r="D4" s="241" t="s">
        <v>8</v>
      </c>
      <c r="E4" s="241" t="s">
        <v>9</v>
      </c>
      <c r="F4" s="241" t="s">
        <v>10</v>
      </c>
      <c r="G4" s="239"/>
      <c r="H4" s="239"/>
      <c r="I4" s="239"/>
    </row>
    <row r="5" spans="1:9" s="7" customFormat="1" ht="33.75" customHeight="1">
      <c r="A5" s="239"/>
      <c r="B5" s="239"/>
      <c r="C5" s="239"/>
      <c r="D5" s="241"/>
      <c r="E5" s="241"/>
      <c r="F5" s="241"/>
      <c r="G5" s="239"/>
      <c r="H5" s="239"/>
      <c r="I5" s="239"/>
    </row>
    <row r="6" spans="1:15" ht="20.25" customHeight="1">
      <c r="A6" s="9" t="s">
        <v>323</v>
      </c>
      <c r="B6" s="130"/>
      <c r="C6" s="46"/>
      <c r="D6" s="146"/>
      <c r="E6" s="146"/>
      <c r="F6" s="146"/>
      <c r="G6" s="146"/>
      <c r="H6" s="146"/>
      <c r="I6" s="25"/>
      <c r="J6" s="7"/>
      <c r="K6" s="7"/>
      <c r="L6" s="7"/>
      <c r="M6" s="7"/>
      <c r="N6" s="7"/>
      <c r="O6" s="7"/>
    </row>
    <row r="7" spans="1:15" ht="34.5" customHeight="1">
      <c r="A7" s="53" t="s">
        <v>12</v>
      </c>
      <c r="B7" s="50" t="s">
        <v>324</v>
      </c>
      <c r="C7" s="90" t="s">
        <v>252</v>
      </c>
      <c r="D7" s="23">
        <v>2.2</v>
      </c>
      <c r="E7" s="23">
        <v>6.5</v>
      </c>
      <c r="F7" s="23">
        <v>14.8</v>
      </c>
      <c r="G7" s="23">
        <v>128</v>
      </c>
      <c r="H7" s="23">
        <v>1.78</v>
      </c>
      <c r="I7" s="25" t="s">
        <v>58</v>
      </c>
      <c r="J7" s="7"/>
      <c r="K7" s="7"/>
      <c r="L7" s="7"/>
      <c r="M7" s="7"/>
      <c r="N7" s="7"/>
      <c r="O7" s="7"/>
    </row>
    <row r="8" spans="1:15" ht="33" customHeight="1">
      <c r="A8" s="85"/>
      <c r="B8" s="28" t="s">
        <v>171</v>
      </c>
      <c r="C8" s="29" t="s">
        <v>325</v>
      </c>
      <c r="D8" s="23">
        <v>5.9</v>
      </c>
      <c r="E8" s="23">
        <v>8.7</v>
      </c>
      <c r="F8" s="23">
        <v>18.4</v>
      </c>
      <c r="G8" s="23">
        <v>176</v>
      </c>
      <c r="H8" s="23">
        <v>0.08</v>
      </c>
      <c r="I8" s="25" t="s">
        <v>173</v>
      </c>
      <c r="J8" s="7"/>
      <c r="K8" s="7"/>
      <c r="L8" s="7"/>
      <c r="M8" s="7"/>
      <c r="N8" s="7"/>
      <c r="O8" s="7"/>
    </row>
    <row r="9" spans="1:15" ht="33" customHeight="1">
      <c r="A9" s="85"/>
      <c r="B9" s="28" t="s">
        <v>257</v>
      </c>
      <c r="C9" s="29" t="s">
        <v>174</v>
      </c>
      <c r="D9" s="23">
        <v>0.04</v>
      </c>
      <c r="E9" s="23">
        <v>0.01</v>
      </c>
      <c r="F9" s="23">
        <v>6.99</v>
      </c>
      <c r="G9" s="23">
        <v>28</v>
      </c>
      <c r="H9" s="23" t="s">
        <v>90</v>
      </c>
      <c r="I9" s="25" t="s">
        <v>326</v>
      </c>
      <c r="J9" s="7"/>
      <c r="K9" s="7"/>
      <c r="L9" s="7"/>
      <c r="M9" s="7"/>
      <c r="N9" s="7"/>
      <c r="O9" s="7"/>
    </row>
    <row r="10" spans="1:15" s="27" customFormat="1" ht="37.5" customHeight="1">
      <c r="A10" s="110"/>
      <c r="B10" s="50"/>
      <c r="C10" s="29"/>
      <c r="D10" s="23"/>
      <c r="E10" s="23"/>
      <c r="F10" s="23"/>
      <c r="G10" s="23"/>
      <c r="H10" s="23"/>
      <c r="I10" s="25"/>
      <c r="J10" s="26"/>
      <c r="K10" s="26"/>
      <c r="L10" s="26"/>
      <c r="M10" s="26"/>
      <c r="N10" s="26"/>
      <c r="O10" s="26"/>
    </row>
    <row r="11" spans="1:15" ht="19.5" customHeight="1">
      <c r="A11" s="30"/>
      <c r="B11" s="120"/>
      <c r="C11" s="9" t="s">
        <v>327</v>
      </c>
      <c r="D11" s="33">
        <v>8.14</v>
      </c>
      <c r="E11" s="33">
        <v>15.21</v>
      </c>
      <c r="F11" s="33">
        <v>40.19</v>
      </c>
      <c r="G11" s="135">
        <v>332</v>
      </c>
      <c r="H11" s="33">
        <f>H7+H8+H10</f>
        <v>1.86</v>
      </c>
      <c r="I11" s="128"/>
      <c r="J11" s="7"/>
      <c r="K11" s="35">
        <f>G11*100/1472</f>
        <v>22.554347826086957</v>
      </c>
      <c r="L11" s="7"/>
      <c r="M11" s="7"/>
      <c r="N11" s="7"/>
      <c r="O11" s="7"/>
    </row>
    <row r="12" spans="1:15" ht="48.75" customHeight="1">
      <c r="A12" s="53" t="s">
        <v>33</v>
      </c>
      <c r="B12" s="50" t="s">
        <v>328</v>
      </c>
      <c r="C12" s="29" t="s">
        <v>35</v>
      </c>
      <c r="D12" s="17" t="s">
        <v>36</v>
      </c>
      <c r="E12" s="18" t="s">
        <v>37</v>
      </c>
      <c r="F12" s="17" t="s">
        <v>38</v>
      </c>
      <c r="G12" s="17" t="s">
        <v>329</v>
      </c>
      <c r="H12" s="17" t="s">
        <v>200</v>
      </c>
      <c r="I12" s="19" t="s">
        <v>330</v>
      </c>
      <c r="J12" s="7"/>
      <c r="K12" s="7"/>
      <c r="L12" s="7"/>
      <c r="M12" s="7"/>
      <c r="N12" s="7"/>
      <c r="O12" s="7"/>
    </row>
    <row r="13" spans="1:15" ht="18.75" customHeight="1">
      <c r="A13" s="30"/>
      <c r="B13" s="120"/>
      <c r="C13" s="88" t="s">
        <v>35</v>
      </c>
      <c r="D13" s="33" t="str">
        <f>D12</f>
        <v>0,90</v>
      </c>
      <c r="E13" s="33" t="str">
        <f>E12</f>
        <v>0,18</v>
      </c>
      <c r="F13" s="33" t="str">
        <f>F12</f>
        <v>5,22</v>
      </c>
      <c r="G13" s="33" t="str">
        <f>G12</f>
        <v>30,0</v>
      </c>
      <c r="H13" s="33" t="str">
        <f>H12</f>
        <v>18</v>
      </c>
      <c r="I13" s="128"/>
      <c r="J13" s="7"/>
      <c r="K13" s="35">
        <f>G13*100/1472</f>
        <v>2.0380434782608696</v>
      </c>
      <c r="L13" s="7"/>
      <c r="M13" s="7"/>
      <c r="N13" s="7"/>
      <c r="O13" s="7"/>
    </row>
    <row r="14" spans="1:104" s="93" customFormat="1" ht="36" customHeight="1">
      <c r="A14" s="150" t="s">
        <v>42</v>
      </c>
      <c r="B14" s="133" t="s">
        <v>262</v>
      </c>
      <c r="C14" s="29" t="s">
        <v>60</v>
      </c>
      <c r="D14" s="17" t="s">
        <v>331</v>
      </c>
      <c r="E14" s="17" t="s">
        <v>332</v>
      </c>
      <c r="F14" s="17" t="s">
        <v>333</v>
      </c>
      <c r="G14" s="17" t="s">
        <v>334</v>
      </c>
      <c r="H14" s="17" t="s">
        <v>335</v>
      </c>
      <c r="I14" s="19" t="s">
        <v>336</v>
      </c>
      <c r="J14" s="43"/>
      <c r="K14" s="43"/>
      <c r="L14" s="43"/>
      <c r="M14" s="43"/>
      <c r="N14" s="43"/>
      <c r="O14" s="43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</row>
    <row r="15" spans="1:104" s="45" customFormat="1" ht="48" customHeight="1">
      <c r="A15" s="118"/>
      <c r="B15" s="131" t="s">
        <v>337</v>
      </c>
      <c r="C15" s="118" t="s">
        <v>44</v>
      </c>
      <c r="D15" s="47" t="s">
        <v>338</v>
      </c>
      <c r="E15" s="47" t="s">
        <v>339</v>
      </c>
      <c r="F15" s="47" t="s">
        <v>340</v>
      </c>
      <c r="G15" s="48" t="s">
        <v>341</v>
      </c>
      <c r="H15" s="116" t="s">
        <v>342</v>
      </c>
      <c r="I15" s="25" t="s">
        <v>343</v>
      </c>
      <c r="J15" s="43"/>
      <c r="K15" s="43"/>
      <c r="L15" s="43"/>
      <c r="M15" s="43"/>
      <c r="N15" s="43"/>
      <c r="O15" s="43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</row>
    <row r="16" spans="1:15" ht="49.5" customHeight="1">
      <c r="A16" s="46"/>
      <c r="B16" s="37" t="s">
        <v>344</v>
      </c>
      <c r="C16" s="46" t="s">
        <v>60</v>
      </c>
      <c r="D16" s="74" t="s">
        <v>345</v>
      </c>
      <c r="E16" s="74" t="s">
        <v>346</v>
      </c>
      <c r="F16" s="74" t="s">
        <v>347</v>
      </c>
      <c r="G16" s="74" t="s">
        <v>348</v>
      </c>
      <c r="H16" s="74" t="s">
        <v>349</v>
      </c>
      <c r="I16" s="42" t="s">
        <v>350</v>
      </c>
      <c r="J16" s="7"/>
      <c r="K16" s="7"/>
      <c r="L16" s="7"/>
      <c r="M16" s="7"/>
      <c r="N16" s="7"/>
      <c r="O16" s="7"/>
    </row>
    <row r="17" spans="1:15" ht="34.5" customHeight="1">
      <c r="A17" s="46"/>
      <c r="B17" s="10" t="s">
        <v>351</v>
      </c>
      <c r="C17" s="11" t="s">
        <v>159</v>
      </c>
      <c r="D17" s="47" t="s">
        <v>352</v>
      </c>
      <c r="E17" s="47" t="s">
        <v>353</v>
      </c>
      <c r="F17" s="47" t="s">
        <v>354</v>
      </c>
      <c r="G17" s="48" t="s">
        <v>355</v>
      </c>
      <c r="H17" s="47" t="s">
        <v>356</v>
      </c>
      <c r="I17" s="19" t="s">
        <v>357</v>
      </c>
      <c r="J17" s="7"/>
      <c r="K17" s="7"/>
      <c r="L17" s="7"/>
      <c r="M17" s="7"/>
      <c r="N17" s="7"/>
      <c r="O17" s="7"/>
    </row>
    <row r="18" spans="1:9" s="26" customFormat="1" ht="35.25" customHeight="1">
      <c r="A18" s="124"/>
      <c r="B18" s="28" t="s">
        <v>358</v>
      </c>
      <c r="C18" s="29">
        <v>180</v>
      </c>
      <c r="D18" s="17" t="s">
        <v>359</v>
      </c>
      <c r="E18" s="17" t="s">
        <v>360</v>
      </c>
      <c r="F18" s="17" t="s">
        <v>361</v>
      </c>
      <c r="G18" s="17" t="s">
        <v>362</v>
      </c>
      <c r="H18" s="17" t="s">
        <v>363</v>
      </c>
      <c r="I18" s="25" t="s">
        <v>364</v>
      </c>
    </row>
    <row r="19" spans="1:9" s="7" customFormat="1" ht="21" customHeight="1">
      <c r="A19" s="16"/>
      <c r="B19" s="133" t="s">
        <v>69</v>
      </c>
      <c r="C19" s="67">
        <v>37.5</v>
      </c>
      <c r="D19" s="69">
        <v>2.5</v>
      </c>
      <c r="E19" s="69">
        <v>0.37</v>
      </c>
      <c r="F19" s="69">
        <v>15.08</v>
      </c>
      <c r="G19" s="69">
        <v>71.3</v>
      </c>
      <c r="H19" s="69">
        <v>0</v>
      </c>
      <c r="I19" s="133"/>
    </row>
    <row r="20" spans="1:15" ht="20.25" customHeight="1">
      <c r="A20" s="30"/>
      <c r="B20" s="120" t="s">
        <v>57</v>
      </c>
      <c r="C20" s="9" t="s">
        <v>365</v>
      </c>
      <c r="D20" s="33">
        <v>18.11</v>
      </c>
      <c r="E20" s="33">
        <v>22.13</v>
      </c>
      <c r="F20" s="33">
        <v>56.51</v>
      </c>
      <c r="G20" s="135">
        <v>506.06</v>
      </c>
      <c r="H20" s="33">
        <f>H14+H15+H16+H17+H18+H19</f>
        <v>24.557000000000002</v>
      </c>
      <c r="I20" s="121"/>
      <c r="J20" s="7"/>
      <c r="K20" s="35">
        <f>G20*100/1472</f>
        <v>34.37907608695652</v>
      </c>
      <c r="L20" s="7"/>
      <c r="M20" s="7"/>
      <c r="N20" s="7"/>
      <c r="O20" s="7"/>
    </row>
    <row r="21" spans="1:15" ht="48" customHeight="1">
      <c r="A21" s="5" t="s">
        <v>76</v>
      </c>
      <c r="B21" s="122" t="s">
        <v>366</v>
      </c>
      <c r="C21" s="29" t="s">
        <v>247</v>
      </c>
      <c r="D21" s="17" t="s">
        <v>367</v>
      </c>
      <c r="E21" s="17" t="s">
        <v>54</v>
      </c>
      <c r="F21" s="17" t="s">
        <v>368</v>
      </c>
      <c r="G21" s="17" t="s">
        <v>369</v>
      </c>
      <c r="H21" s="17" t="s">
        <v>248</v>
      </c>
      <c r="I21" s="25" t="s">
        <v>370</v>
      </c>
      <c r="J21" s="7"/>
      <c r="K21" s="7"/>
      <c r="L21" s="7"/>
      <c r="M21" s="7"/>
      <c r="N21" s="7"/>
      <c r="O21" s="7"/>
    </row>
    <row r="22" spans="1:15" ht="35.25" customHeight="1">
      <c r="A22" s="29"/>
      <c r="B22" s="37" t="s">
        <v>371</v>
      </c>
      <c r="C22" s="29" t="s">
        <v>35</v>
      </c>
      <c r="D22" s="17" t="s">
        <v>118</v>
      </c>
      <c r="E22" s="17" t="s">
        <v>319</v>
      </c>
      <c r="F22" s="17" t="s">
        <v>278</v>
      </c>
      <c r="G22" s="138" t="s">
        <v>320</v>
      </c>
      <c r="H22" s="17" t="s">
        <v>37</v>
      </c>
      <c r="I22" s="25" t="s">
        <v>23</v>
      </c>
      <c r="J22" s="7"/>
      <c r="K22" s="7"/>
      <c r="L22" s="7"/>
      <c r="M22" s="7"/>
      <c r="N22" s="7"/>
      <c r="O22" s="7"/>
    </row>
    <row r="23" spans="1:15" ht="34.5" customHeight="1">
      <c r="A23" s="52"/>
      <c r="B23" s="28"/>
      <c r="C23" s="94"/>
      <c r="D23" s="23"/>
      <c r="E23" s="23"/>
      <c r="F23" s="23"/>
      <c r="G23" s="23"/>
      <c r="H23" s="23"/>
      <c r="I23" s="25"/>
      <c r="J23" s="151"/>
      <c r="K23" s="7"/>
      <c r="L23" s="7"/>
      <c r="M23" s="7"/>
      <c r="N23" s="7"/>
      <c r="O23" s="7"/>
    </row>
    <row r="24" spans="1:15" ht="21" customHeight="1">
      <c r="A24" s="97"/>
      <c r="B24" s="152"/>
      <c r="C24" s="5" t="s">
        <v>92</v>
      </c>
      <c r="D24" s="98">
        <f>D21+D22+D23</f>
        <v>6.61</v>
      </c>
      <c r="E24" s="98">
        <f>E21+E22+E23</f>
        <v>5.29</v>
      </c>
      <c r="F24" s="98">
        <f>F21+F22+F23</f>
        <v>63.772000000000006</v>
      </c>
      <c r="G24" s="98">
        <f>G21+G22+G23</f>
        <v>325.19</v>
      </c>
      <c r="H24" s="98">
        <f>H21+H22+H23</f>
        <v>0.38</v>
      </c>
      <c r="I24" s="6"/>
      <c r="J24" s="7"/>
      <c r="K24" s="35">
        <f>G24*100/1472</f>
        <v>22.09171195652174</v>
      </c>
      <c r="L24" s="7"/>
      <c r="M24" s="7"/>
      <c r="N24" s="7"/>
      <c r="O24" s="7"/>
    </row>
    <row r="25" spans="1:15" ht="15.75">
      <c r="A25" s="100"/>
      <c r="B25" s="244"/>
      <c r="C25" s="244"/>
      <c r="D25" s="244"/>
      <c r="E25" s="244"/>
      <c r="F25" s="244"/>
      <c r="G25" s="244"/>
      <c r="H25" s="244"/>
      <c r="I25" s="244"/>
      <c r="J25" s="7"/>
      <c r="K25" s="7"/>
      <c r="L25" s="7"/>
      <c r="M25" s="7"/>
      <c r="N25" s="7"/>
      <c r="O25" s="7"/>
    </row>
    <row r="26" spans="1:15" s="81" customFormat="1" ht="19.5" customHeight="1">
      <c r="A26" s="58" t="s">
        <v>93</v>
      </c>
      <c r="B26" s="61"/>
      <c r="C26" s="60">
        <f aca="true" t="shared" si="0" ref="C26:H26">C11+C13+C20+C24</f>
        <v>1422.3</v>
      </c>
      <c r="D26" s="60">
        <f t="shared" si="0"/>
        <v>33.76</v>
      </c>
      <c r="E26" s="60">
        <f t="shared" si="0"/>
        <v>42.809999999999995</v>
      </c>
      <c r="F26" s="60">
        <f t="shared" si="0"/>
        <v>165.692</v>
      </c>
      <c r="G26" s="60">
        <f t="shared" si="0"/>
        <v>1193.25</v>
      </c>
      <c r="H26" s="60">
        <f t="shared" si="0"/>
        <v>44.797000000000004</v>
      </c>
      <c r="I26" s="153"/>
      <c r="J26" s="66"/>
      <c r="K26" s="35">
        <f>G26*100/1472</f>
        <v>81.0631793478261</v>
      </c>
      <c r="L26" s="66"/>
      <c r="M26" s="66"/>
      <c r="N26" s="66"/>
      <c r="O26" s="66"/>
    </row>
  </sheetData>
  <sheetProtection selectLockedCells="1" selectUnlockedCells="1"/>
  <mergeCells count="13">
    <mergeCell ref="E4:E5"/>
    <mergeCell ref="F4:F5"/>
    <mergeCell ref="B25:I25"/>
    <mergeCell ref="A1:I1"/>
    <mergeCell ref="A2:I2"/>
    <mergeCell ref="A3:A5"/>
    <mergeCell ref="B3:B5"/>
    <mergeCell ref="C3:C5"/>
    <mergeCell ref="D3:F3"/>
    <mergeCell ref="G3:G5"/>
    <mergeCell ref="H3:H5"/>
    <mergeCell ref="I3:I5"/>
    <mergeCell ref="D4:D5"/>
  </mergeCells>
  <printOptions/>
  <pageMargins left="1.45" right="0.5118055555555555" top="0.7479166666666667" bottom="0.7479166666666667" header="0.5118055555555555" footer="0.5118055555555555"/>
  <pageSetup horizontalDpi="300" verticalDpi="300" orientation="landscape" paperSize="9" scale="60"/>
</worksheet>
</file>

<file path=xl/worksheets/sheet8.xml><?xml version="1.0" encoding="utf-8"?>
<worksheet xmlns="http://schemas.openxmlformats.org/spreadsheetml/2006/main" xmlns:r="http://schemas.openxmlformats.org/officeDocument/2006/relationships">
  <dimension ref="A1:CZ25"/>
  <sheetViews>
    <sheetView zoomScale="80" zoomScaleNormal="80" zoomScalePageLayoutView="0" workbookViewId="0" topLeftCell="B4">
      <selection activeCell="G25" sqref="G25"/>
    </sheetView>
  </sheetViews>
  <sheetFormatPr defaultColWidth="9.140625" defaultRowHeight="15"/>
  <cols>
    <col min="1" max="1" width="13.7109375" style="1" customWidth="1"/>
    <col min="2" max="2" width="35.140625" style="2" customWidth="1"/>
    <col min="3" max="3" width="12.00390625" style="2" customWidth="1"/>
    <col min="4" max="4" width="13.57421875" style="2" customWidth="1"/>
    <col min="5" max="5" width="12.421875" style="2" customWidth="1"/>
    <col min="6" max="6" width="14.140625" style="2" customWidth="1"/>
    <col min="7" max="7" width="10.57421875" style="2" customWidth="1"/>
    <col min="8" max="8" width="10.8515625" style="2" customWidth="1"/>
    <col min="9" max="9" width="49.8515625" style="2" customWidth="1"/>
    <col min="10" max="10" width="4.28125" style="4" customWidth="1"/>
    <col min="11" max="11" width="9.00390625" style="4" customWidth="1"/>
    <col min="12" max="16384" width="9.140625" style="4" customWidth="1"/>
  </cols>
  <sheetData>
    <row r="1" spans="1:15" ht="15.75" customHeight="1">
      <c r="A1" s="245" t="s">
        <v>285</v>
      </c>
      <c r="B1" s="245"/>
      <c r="C1" s="245"/>
      <c r="D1" s="245"/>
      <c r="E1" s="245"/>
      <c r="F1" s="245"/>
      <c r="G1" s="245"/>
      <c r="H1" s="245"/>
      <c r="I1" s="245"/>
      <c r="J1" s="7"/>
      <c r="K1" s="7"/>
      <c r="L1" s="7"/>
      <c r="M1" s="7"/>
      <c r="N1" s="7"/>
      <c r="O1" s="7"/>
    </row>
    <row r="2" spans="1:9" s="7" customFormat="1" ht="18.75" customHeight="1">
      <c r="A2" s="239" t="s">
        <v>1</v>
      </c>
      <c r="B2" s="239" t="s">
        <v>2</v>
      </c>
      <c r="C2" s="239" t="s">
        <v>3</v>
      </c>
      <c r="D2" s="240" t="s">
        <v>4</v>
      </c>
      <c r="E2" s="240"/>
      <c r="F2" s="240"/>
      <c r="G2" s="239" t="s">
        <v>5</v>
      </c>
      <c r="H2" s="251" t="s">
        <v>6</v>
      </c>
      <c r="I2" s="239" t="s">
        <v>7</v>
      </c>
    </row>
    <row r="3" spans="1:9" s="7" customFormat="1" ht="15" customHeight="1">
      <c r="A3" s="239"/>
      <c r="B3" s="239"/>
      <c r="C3" s="239"/>
      <c r="D3" s="241" t="s">
        <v>8</v>
      </c>
      <c r="E3" s="241" t="s">
        <v>9</v>
      </c>
      <c r="F3" s="241" t="s">
        <v>10</v>
      </c>
      <c r="G3" s="239"/>
      <c r="H3" s="251"/>
      <c r="I3" s="239"/>
    </row>
    <row r="4" spans="1:9" s="7" customFormat="1" ht="33" customHeight="1">
      <c r="A4" s="239"/>
      <c r="B4" s="239"/>
      <c r="C4" s="239"/>
      <c r="D4" s="241"/>
      <c r="E4" s="241"/>
      <c r="F4" s="241"/>
      <c r="G4" s="239"/>
      <c r="H4" s="251"/>
      <c r="I4" s="239"/>
    </row>
    <row r="5" spans="1:15" ht="18.75" customHeight="1">
      <c r="A5" s="9" t="s">
        <v>372</v>
      </c>
      <c r="B5" s="130"/>
      <c r="C5" s="46"/>
      <c r="D5" s="146"/>
      <c r="E5" s="146"/>
      <c r="F5" s="146"/>
      <c r="G5" s="154"/>
      <c r="H5" s="146"/>
      <c r="I5" s="25"/>
      <c r="J5" s="7"/>
      <c r="K5" s="7"/>
      <c r="L5" s="7"/>
      <c r="M5" s="7"/>
      <c r="N5" s="7"/>
      <c r="O5" s="7"/>
    </row>
    <row r="6" spans="1:15" ht="33.75" customHeight="1">
      <c r="A6" s="9" t="s">
        <v>12</v>
      </c>
      <c r="B6" s="130" t="s">
        <v>373</v>
      </c>
      <c r="C6" s="46" t="s">
        <v>169</v>
      </c>
      <c r="D6" s="74">
        <v>7</v>
      </c>
      <c r="E6" s="74">
        <v>5.7</v>
      </c>
      <c r="F6" s="74">
        <v>35.1</v>
      </c>
      <c r="G6" s="74">
        <v>211.1</v>
      </c>
      <c r="H6" s="74">
        <v>0.9</v>
      </c>
      <c r="I6" s="25" t="s">
        <v>170</v>
      </c>
      <c r="J6" s="7"/>
      <c r="K6" s="7"/>
      <c r="L6" s="7"/>
      <c r="M6" s="7"/>
      <c r="N6" s="7"/>
      <c r="O6" s="7"/>
    </row>
    <row r="7" spans="1:15" s="27" customFormat="1" ht="35.25" customHeight="1">
      <c r="A7" s="70"/>
      <c r="B7" s="28" t="s">
        <v>292</v>
      </c>
      <c r="C7" s="29" t="s">
        <v>107</v>
      </c>
      <c r="D7" s="23">
        <v>2.6</v>
      </c>
      <c r="E7" s="23">
        <v>7.9</v>
      </c>
      <c r="F7" s="23">
        <v>15.5</v>
      </c>
      <c r="G7" s="23">
        <v>144.5</v>
      </c>
      <c r="H7" s="23">
        <v>0</v>
      </c>
      <c r="I7" s="25" t="s">
        <v>108</v>
      </c>
      <c r="J7" s="26"/>
      <c r="K7" s="26"/>
      <c r="L7" s="26"/>
      <c r="M7" s="26"/>
      <c r="N7" s="26"/>
      <c r="O7" s="26"/>
    </row>
    <row r="8" spans="1:15" s="27" customFormat="1" ht="35.25" customHeight="1">
      <c r="A8" s="70"/>
      <c r="B8" s="86" t="s">
        <v>374</v>
      </c>
      <c r="C8" s="16" t="s">
        <v>35</v>
      </c>
      <c r="D8" s="23">
        <v>0.36</v>
      </c>
      <c r="E8" s="24">
        <v>0.09</v>
      </c>
      <c r="F8" s="23">
        <v>0.072</v>
      </c>
      <c r="G8" s="24">
        <v>2.54</v>
      </c>
      <c r="H8" s="23">
        <v>0.18</v>
      </c>
      <c r="I8" s="25" t="s">
        <v>23</v>
      </c>
      <c r="J8" s="26"/>
      <c r="K8" s="26"/>
      <c r="L8" s="26"/>
      <c r="M8" s="26"/>
      <c r="N8" s="26"/>
      <c r="O8" s="26"/>
    </row>
    <row r="9" spans="1:15" s="27" customFormat="1" ht="33.75" customHeight="1">
      <c r="A9" s="20"/>
      <c r="B9" s="21"/>
      <c r="C9" s="16"/>
      <c r="D9" s="23"/>
      <c r="E9" s="24"/>
      <c r="F9" s="23"/>
      <c r="G9" s="24"/>
      <c r="H9" s="23"/>
      <c r="I9" s="25"/>
      <c r="J9" s="26"/>
      <c r="K9" s="26"/>
      <c r="L9" s="26"/>
      <c r="M9" s="26"/>
      <c r="N9" s="26"/>
      <c r="O9" s="26"/>
    </row>
    <row r="10" spans="1:15" ht="19.5" customHeight="1">
      <c r="A10" s="30"/>
      <c r="B10" s="120"/>
      <c r="C10" s="9" t="s">
        <v>375</v>
      </c>
      <c r="D10" s="33">
        <v>9.96</v>
      </c>
      <c r="E10" s="33">
        <v>13.69</v>
      </c>
      <c r="F10" s="33">
        <v>50.67</v>
      </c>
      <c r="G10" s="135">
        <v>358.14</v>
      </c>
      <c r="H10" s="33">
        <v>1.08</v>
      </c>
      <c r="I10" s="128"/>
      <c r="J10" s="7"/>
      <c r="K10" s="35">
        <f>G10*100/1472</f>
        <v>24.33016304347826</v>
      </c>
      <c r="L10" s="7"/>
      <c r="M10" s="7"/>
      <c r="N10" s="7"/>
      <c r="O10" s="7"/>
    </row>
    <row r="11" spans="1:15" ht="51" customHeight="1">
      <c r="A11" s="36" t="s">
        <v>33</v>
      </c>
      <c r="B11" s="50" t="s">
        <v>225</v>
      </c>
      <c r="C11" s="29" t="s">
        <v>116</v>
      </c>
      <c r="D11" s="17" t="s">
        <v>117</v>
      </c>
      <c r="E11" s="18" t="s">
        <v>117</v>
      </c>
      <c r="F11" s="17" t="s">
        <v>297</v>
      </c>
      <c r="G11" s="17" t="s">
        <v>298</v>
      </c>
      <c r="H11" s="17" t="s">
        <v>376</v>
      </c>
      <c r="I11" s="19" t="s">
        <v>377</v>
      </c>
      <c r="J11" s="7"/>
      <c r="K11" s="7"/>
      <c r="L11" s="7"/>
      <c r="M11" s="7"/>
      <c r="N11" s="7"/>
      <c r="O11" s="7"/>
    </row>
    <row r="12" spans="1:15" ht="51" customHeight="1">
      <c r="A12" s="36"/>
      <c r="B12" s="28"/>
      <c r="C12" s="155"/>
      <c r="D12" s="17"/>
      <c r="E12" s="17"/>
      <c r="F12" s="17"/>
      <c r="G12" s="17"/>
      <c r="H12" s="17"/>
      <c r="I12" s="19"/>
      <c r="J12" s="7"/>
      <c r="K12" s="7"/>
      <c r="L12" s="7"/>
      <c r="M12" s="7"/>
      <c r="N12" s="7"/>
      <c r="O12" s="7"/>
    </row>
    <row r="13" spans="1:15" ht="20.25" customHeight="1">
      <c r="A13" s="30"/>
      <c r="B13" s="120"/>
      <c r="C13" s="9" t="s">
        <v>116</v>
      </c>
      <c r="D13" s="135">
        <v>0.48</v>
      </c>
      <c r="E13" s="135">
        <v>0.48</v>
      </c>
      <c r="F13" s="135">
        <v>11.76</v>
      </c>
      <c r="G13" s="135">
        <v>79.2</v>
      </c>
      <c r="H13" s="135">
        <v>12</v>
      </c>
      <c r="I13" s="128"/>
      <c r="J13" s="7"/>
      <c r="K13" s="35">
        <f>G13*100/1472</f>
        <v>5.380434782608695</v>
      </c>
      <c r="L13" s="7"/>
      <c r="M13" s="7"/>
      <c r="N13" s="7"/>
      <c r="O13" s="7"/>
    </row>
    <row r="14" spans="1:9" s="7" customFormat="1" ht="36.75" customHeight="1">
      <c r="A14" s="148" t="s">
        <v>42</v>
      </c>
      <c r="B14" s="130" t="s">
        <v>378</v>
      </c>
      <c r="C14" s="46" t="s">
        <v>236</v>
      </c>
      <c r="D14" s="74" t="s">
        <v>237</v>
      </c>
      <c r="E14" s="74" t="s">
        <v>238</v>
      </c>
      <c r="F14" s="74" t="s">
        <v>239</v>
      </c>
      <c r="G14" s="74" t="s">
        <v>263</v>
      </c>
      <c r="H14" s="74" t="s">
        <v>62</v>
      </c>
      <c r="I14" s="14" t="s">
        <v>264</v>
      </c>
    </row>
    <row r="15" spans="1:104" s="45" customFormat="1" ht="47.25" customHeight="1">
      <c r="A15" s="118"/>
      <c r="B15" s="122" t="s">
        <v>379</v>
      </c>
      <c r="C15" s="118" t="s">
        <v>228</v>
      </c>
      <c r="D15" s="47" t="s">
        <v>380</v>
      </c>
      <c r="E15" s="47" t="s">
        <v>229</v>
      </c>
      <c r="F15" s="47" t="s">
        <v>381</v>
      </c>
      <c r="G15" s="47" t="s">
        <v>382</v>
      </c>
      <c r="H15" s="116" t="s">
        <v>383</v>
      </c>
      <c r="I15" s="14" t="s">
        <v>384</v>
      </c>
      <c r="J15" s="43"/>
      <c r="K15" s="43"/>
      <c r="L15" s="43"/>
      <c r="M15" s="43"/>
      <c r="N15" s="43"/>
      <c r="O15" s="43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</row>
    <row r="16" spans="1:15" ht="48" customHeight="1">
      <c r="A16" s="46"/>
      <c r="B16" s="109" t="s">
        <v>385</v>
      </c>
      <c r="C16" s="46" t="s">
        <v>386</v>
      </c>
      <c r="D16" s="74" t="s">
        <v>387</v>
      </c>
      <c r="E16" s="74" t="s">
        <v>388</v>
      </c>
      <c r="F16" s="74" t="s">
        <v>389</v>
      </c>
      <c r="G16" s="74" t="s">
        <v>390</v>
      </c>
      <c r="H16" s="74" t="s">
        <v>391</v>
      </c>
      <c r="I16" s="25" t="s">
        <v>184</v>
      </c>
      <c r="J16" s="7"/>
      <c r="K16" s="7"/>
      <c r="L16" s="7"/>
      <c r="M16" s="7"/>
      <c r="N16" s="7"/>
      <c r="O16" s="7"/>
    </row>
    <row r="17" spans="1:15" ht="35.25" customHeight="1">
      <c r="A17" s="40"/>
      <c r="B17" s="28" t="s">
        <v>392</v>
      </c>
      <c r="C17" s="29">
        <v>180</v>
      </c>
      <c r="D17" s="23">
        <v>0.08</v>
      </c>
      <c r="E17" s="23">
        <v>0.08</v>
      </c>
      <c r="F17" s="23">
        <v>11.9</v>
      </c>
      <c r="G17" s="23">
        <v>48.8</v>
      </c>
      <c r="H17" s="23">
        <v>0.86</v>
      </c>
      <c r="I17" s="25" t="s">
        <v>393</v>
      </c>
      <c r="J17" s="7"/>
      <c r="K17" s="7"/>
      <c r="L17" s="7"/>
      <c r="M17" s="7"/>
      <c r="N17" s="7"/>
      <c r="O17" s="7"/>
    </row>
    <row r="18" spans="1:15" ht="35.25" customHeight="1">
      <c r="A18" s="40"/>
      <c r="B18" s="156" t="s">
        <v>394</v>
      </c>
      <c r="C18" s="67">
        <v>170</v>
      </c>
      <c r="D18" s="69">
        <v>2.39</v>
      </c>
      <c r="E18" s="69">
        <v>12.81</v>
      </c>
      <c r="F18" s="69">
        <v>13.47</v>
      </c>
      <c r="G18" s="69">
        <v>178.61</v>
      </c>
      <c r="H18" s="69">
        <v>8.16</v>
      </c>
      <c r="I18" s="134" t="s">
        <v>395</v>
      </c>
      <c r="J18" s="7"/>
      <c r="K18" s="7"/>
      <c r="L18" s="7"/>
      <c r="M18" s="7"/>
      <c r="N18" s="7"/>
      <c r="O18" s="7"/>
    </row>
    <row r="19" spans="1:9" s="7" customFormat="1" ht="21" customHeight="1">
      <c r="A19" s="16"/>
      <c r="B19" s="133" t="s">
        <v>69</v>
      </c>
      <c r="C19" s="157" t="s">
        <v>70</v>
      </c>
      <c r="D19" s="69">
        <v>2.5</v>
      </c>
      <c r="E19" s="69">
        <v>0.37</v>
      </c>
      <c r="F19" s="69">
        <v>15.8</v>
      </c>
      <c r="G19" s="69">
        <v>71.3</v>
      </c>
      <c r="H19" s="69">
        <v>0</v>
      </c>
      <c r="I19" s="133"/>
    </row>
    <row r="20" spans="1:15" ht="20.25" customHeight="1">
      <c r="A20" s="30"/>
      <c r="B20" s="120"/>
      <c r="C20" s="9" t="s">
        <v>396</v>
      </c>
      <c r="D20" s="33">
        <v>18.77</v>
      </c>
      <c r="E20" s="33">
        <v>29.2</v>
      </c>
      <c r="F20" s="33">
        <v>62.79</v>
      </c>
      <c r="G20" s="33">
        <v>568</v>
      </c>
      <c r="H20" s="33">
        <v>19.38</v>
      </c>
      <c r="I20" s="121"/>
      <c r="J20" s="7"/>
      <c r="K20" s="35">
        <f>G20*100/1472</f>
        <v>38.58695652173913</v>
      </c>
      <c r="L20" s="7"/>
      <c r="M20" s="7"/>
      <c r="N20" s="7"/>
      <c r="O20" s="7"/>
    </row>
    <row r="21" spans="1:15" ht="49.5" customHeight="1">
      <c r="A21" s="5" t="s">
        <v>76</v>
      </c>
      <c r="B21" s="122" t="s">
        <v>397</v>
      </c>
      <c r="C21" s="118" t="s">
        <v>116</v>
      </c>
      <c r="D21" s="123">
        <v>9.7</v>
      </c>
      <c r="E21" s="123">
        <v>9</v>
      </c>
      <c r="F21" s="123">
        <v>18</v>
      </c>
      <c r="G21" s="123">
        <v>198.7</v>
      </c>
      <c r="H21" s="48" t="s">
        <v>202</v>
      </c>
      <c r="I21" s="25" t="s">
        <v>398</v>
      </c>
      <c r="J21" s="7"/>
      <c r="K21" s="7"/>
      <c r="L21" s="7"/>
      <c r="M21" s="7"/>
      <c r="N21" s="7"/>
      <c r="O21" s="7"/>
    </row>
    <row r="22" spans="1:15" ht="34.5" customHeight="1">
      <c r="A22" s="37"/>
      <c r="B22" s="37" t="s">
        <v>257</v>
      </c>
      <c r="C22" s="38">
        <v>180</v>
      </c>
      <c r="D22" s="17" t="s">
        <v>86</v>
      </c>
      <c r="E22" s="17" t="s">
        <v>160</v>
      </c>
      <c r="F22" s="17" t="s">
        <v>88</v>
      </c>
      <c r="G22" s="17" t="s">
        <v>89</v>
      </c>
      <c r="H22" s="17" t="s">
        <v>399</v>
      </c>
      <c r="I22" s="25" t="s">
        <v>400</v>
      </c>
      <c r="J22" s="7"/>
      <c r="K22" s="7"/>
      <c r="L22" s="7"/>
      <c r="M22" s="7"/>
      <c r="N22" s="7"/>
      <c r="O22" s="7"/>
    </row>
    <row r="23" spans="1:15" ht="19.5" customHeight="1">
      <c r="A23" s="97"/>
      <c r="B23" s="54"/>
      <c r="C23" s="5" t="s">
        <v>211</v>
      </c>
      <c r="D23" s="98">
        <f>SUM(D21:D22)</f>
        <v>9.7</v>
      </c>
      <c r="E23" s="98">
        <f>SUM(E21:E22)</f>
        <v>9</v>
      </c>
      <c r="F23" s="98">
        <v>24.99</v>
      </c>
      <c r="G23" s="98">
        <f>G21+G22</f>
        <v>226.7</v>
      </c>
      <c r="H23" s="98">
        <f>H21+H22</f>
        <v>0.35000000000000003</v>
      </c>
      <c r="I23" s="99"/>
      <c r="J23" s="7"/>
      <c r="K23" s="35">
        <f>G23*100/1472</f>
        <v>15.400815217391305</v>
      </c>
      <c r="L23" s="7"/>
      <c r="M23" s="7"/>
      <c r="N23" s="7"/>
      <c r="O23" s="7"/>
    </row>
    <row r="24" spans="1:15" ht="15.75">
      <c r="A24" s="100"/>
      <c r="B24" s="242"/>
      <c r="C24" s="242"/>
      <c r="D24" s="242"/>
      <c r="E24" s="242"/>
      <c r="F24" s="242"/>
      <c r="G24" s="242"/>
      <c r="H24" s="242"/>
      <c r="I24" s="242"/>
      <c r="J24" s="7"/>
      <c r="K24" s="7"/>
      <c r="L24" s="7"/>
      <c r="M24" s="7"/>
      <c r="N24" s="7"/>
      <c r="O24" s="7"/>
    </row>
    <row r="25" spans="1:15" s="81" customFormat="1" ht="18.75" customHeight="1">
      <c r="A25" s="58" t="s">
        <v>93</v>
      </c>
      <c r="B25" s="143"/>
      <c r="C25" s="60">
        <f aca="true" t="shared" si="0" ref="C25:H25">C10+C13+C20+C23</f>
        <v>1575.6</v>
      </c>
      <c r="D25" s="60">
        <f t="shared" si="0"/>
        <v>38.91</v>
      </c>
      <c r="E25" s="60">
        <f t="shared" si="0"/>
        <v>52.37</v>
      </c>
      <c r="F25" s="60">
        <f t="shared" si="0"/>
        <v>150.21</v>
      </c>
      <c r="G25" s="60">
        <f t="shared" si="0"/>
        <v>1232.04</v>
      </c>
      <c r="H25" s="60">
        <f t="shared" si="0"/>
        <v>32.81</v>
      </c>
      <c r="I25" s="62"/>
      <c r="J25" s="66"/>
      <c r="K25" s="35">
        <f>G25*100/1472</f>
        <v>83.69836956521739</v>
      </c>
      <c r="L25" s="66"/>
      <c r="M25" s="66"/>
      <c r="N25" s="66"/>
      <c r="O25" s="66"/>
    </row>
  </sheetData>
  <sheetProtection selectLockedCells="1" selectUnlockedCells="1"/>
  <mergeCells count="12">
    <mergeCell ref="F3:F4"/>
    <mergeCell ref="B24:I24"/>
    <mergeCell ref="A1:I1"/>
    <mergeCell ref="A2:A4"/>
    <mergeCell ref="B2:B4"/>
    <mergeCell ref="C2:C4"/>
    <mergeCell ref="D2:F2"/>
    <mergeCell ref="G2:G4"/>
    <mergeCell ref="H2:H4"/>
    <mergeCell ref="I2:I4"/>
    <mergeCell ref="D3:D4"/>
    <mergeCell ref="E3:E4"/>
  </mergeCells>
  <printOptions/>
  <pageMargins left="1.6701388888888888" right="0.5118055555555555" top="0.7479166666666667" bottom="0.7479166666666667" header="0.5118055555555555" footer="0.5118055555555555"/>
  <pageSetup horizontalDpi="300" verticalDpi="300" orientation="landscape" paperSize="9" scale="60"/>
</worksheet>
</file>

<file path=xl/worksheets/sheet9.xml><?xml version="1.0" encoding="utf-8"?>
<worksheet xmlns="http://schemas.openxmlformats.org/spreadsheetml/2006/main" xmlns:r="http://schemas.openxmlformats.org/officeDocument/2006/relationships">
  <dimension ref="A1:CZ26"/>
  <sheetViews>
    <sheetView zoomScale="80" zoomScaleNormal="80" zoomScalePageLayoutView="0" workbookViewId="0" topLeftCell="A2">
      <selection activeCell="B23" sqref="B23"/>
    </sheetView>
  </sheetViews>
  <sheetFormatPr defaultColWidth="9.140625" defaultRowHeight="15"/>
  <cols>
    <col min="1" max="1" width="13.421875" style="1" customWidth="1"/>
    <col min="2" max="2" width="33.7109375" style="2" customWidth="1"/>
    <col min="3" max="3" width="13.28125" style="2" customWidth="1"/>
    <col min="4" max="4" width="12.00390625" style="2" customWidth="1"/>
    <col min="5" max="5" width="12.140625" style="2" customWidth="1"/>
    <col min="6" max="6" width="13.00390625" style="2" customWidth="1"/>
    <col min="7" max="7" width="11.57421875" style="2" customWidth="1"/>
    <col min="8" max="8" width="11.28125" style="2" customWidth="1"/>
    <col min="9" max="9" width="49.7109375" style="2" customWidth="1"/>
    <col min="10" max="10" width="4.00390625" style="4" customWidth="1"/>
    <col min="11" max="11" width="8.140625" style="4" customWidth="1"/>
    <col min="12" max="16384" width="9.140625" style="4" customWidth="1"/>
  </cols>
  <sheetData>
    <row r="1" spans="1:15" ht="18.75" customHeight="1">
      <c r="A1" s="246"/>
      <c r="B1" s="246"/>
      <c r="C1" s="246"/>
      <c r="D1" s="246"/>
      <c r="E1" s="246"/>
      <c r="F1" s="246"/>
      <c r="G1" s="246"/>
      <c r="H1" s="246"/>
      <c r="I1" s="246"/>
      <c r="J1" s="101"/>
      <c r="K1" s="101"/>
      <c r="L1" s="102"/>
      <c r="M1" s="102"/>
      <c r="N1" s="102"/>
      <c r="O1" s="102"/>
    </row>
    <row r="2" spans="1:15" ht="15.75" customHeight="1">
      <c r="A2" s="245" t="s">
        <v>285</v>
      </c>
      <c r="B2" s="245"/>
      <c r="C2" s="245"/>
      <c r="D2" s="245"/>
      <c r="E2" s="245"/>
      <c r="F2" s="245"/>
      <c r="G2" s="245"/>
      <c r="H2" s="245"/>
      <c r="I2" s="245"/>
      <c r="J2" s="7"/>
      <c r="K2" s="7"/>
      <c r="L2" s="7"/>
      <c r="M2" s="7"/>
      <c r="N2" s="7"/>
      <c r="O2" s="7"/>
    </row>
    <row r="3" spans="1:9" s="7" customFormat="1" ht="18.75" customHeight="1">
      <c r="A3" s="239" t="s">
        <v>1</v>
      </c>
      <c r="B3" s="239" t="s">
        <v>2</v>
      </c>
      <c r="C3" s="239" t="s">
        <v>3</v>
      </c>
      <c r="D3" s="240" t="s">
        <v>4</v>
      </c>
      <c r="E3" s="240"/>
      <c r="F3" s="240"/>
      <c r="G3" s="239" t="s">
        <v>5</v>
      </c>
      <c r="H3" s="239" t="s">
        <v>6</v>
      </c>
      <c r="I3" s="239" t="s">
        <v>7</v>
      </c>
    </row>
    <row r="4" spans="1:9" s="7" customFormat="1" ht="15" customHeight="1">
      <c r="A4" s="239"/>
      <c r="B4" s="239"/>
      <c r="C4" s="239"/>
      <c r="D4" s="241" t="s">
        <v>8</v>
      </c>
      <c r="E4" s="241" t="s">
        <v>9</v>
      </c>
      <c r="F4" s="241" t="s">
        <v>10</v>
      </c>
      <c r="G4" s="239"/>
      <c r="H4" s="239"/>
      <c r="I4" s="239"/>
    </row>
    <row r="5" spans="1:9" s="7" customFormat="1" ht="30" customHeight="1">
      <c r="A5" s="239"/>
      <c r="B5" s="239"/>
      <c r="C5" s="239"/>
      <c r="D5" s="241"/>
      <c r="E5" s="241"/>
      <c r="F5" s="241"/>
      <c r="G5" s="239"/>
      <c r="H5" s="239"/>
      <c r="I5" s="239"/>
    </row>
    <row r="6" spans="1:15" ht="18.75" customHeight="1">
      <c r="A6" s="9" t="s">
        <v>401</v>
      </c>
      <c r="B6" s="130"/>
      <c r="C6" s="46"/>
      <c r="D6" s="146"/>
      <c r="E6" s="146"/>
      <c r="F6" s="146"/>
      <c r="G6" s="146"/>
      <c r="H6" s="146"/>
      <c r="I6" s="25"/>
      <c r="J6" s="7"/>
      <c r="K6" s="7"/>
      <c r="L6" s="7"/>
      <c r="M6" s="7"/>
      <c r="N6" s="7"/>
      <c r="O6" s="7"/>
    </row>
    <row r="7" spans="1:15" ht="34.5" customHeight="1">
      <c r="A7" s="9" t="s">
        <v>12</v>
      </c>
      <c r="B7" s="130" t="s">
        <v>402</v>
      </c>
      <c r="C7" s="46" t="s">
        <v>169</v>
      </c>
      <c r="D7" s="74" t="s">
        <v>403</v>
      </c>
      <c r="E7" s="74" t="s">
        <v>404</v>
      </c>
      <c r="F7" s="74" t="s">
        <v>405</v>
      </c>
      <c r="G7" s="74" t="s">
        <v>406</v>
      </c>
      <c r="H7" s="74" t="s">
        <v>407</v>
      </c>
      <c r="I7" s="14" t="s">
        <v>408</v>
      </c>
      <c r="J7" s="7"/>
      <c r="K7" s="7"/>
      <c r="L7" s="7"/>
      <c r="M7" s="7"/>
      <c r="N7" s="7"/>
      <c r="O7" s="7"/>
    </row>
    <row r="8" spans="1:9" s="7" customFormat="1" ht="33" customHeight="1">
      <c r="A8" s="16"/>
      <c r="B8" s="71" t="s">
        <v>24</v>
      </c>
      <c r="C8" s="16" t="s">
        <v>259</v>
      </c>
      <c r="D8" s="17" t="s">
        <v>26</v>
      </c>
      <c r="E8" s="18" t="s">
        <v>27</v>
      </c>
      <c r="F8" s="17" t="s">
        <v>28</v>
      </c>
      <c r="G8" s="18" t="s">
        <v>29</v>
      </c>
      <c r="H8" s="17" t="s">
        <v>30</v>
      </c>
      <c r="I8" s="25" t="s">
        <v>221</v>
      </c>
    </row>
    <row r="9" spans="1:15" ht="35.25" customHeight="1">
      <c r="A9" s="16"/>
      <c r="B9" s="156" t="s">
        <v>257</v>
      </c>
      <c r="C9" s="67" t="s">
        <v>174</v>
      </c>
      <c r="D9" s="68" t="s">
        <v>86</v>
      </c>
      <c r="E9" s="69">
        <v>0.01</v>
      </c>
      <c r="F9" s="69">
        <v>6.99</v>
      </c>
      <c r="G9" s="69">
        <v>28</v>
      </c>
      <c r="H9" s="69">
        <v>0.02</v>
      </c>
      <c r="I9" s="25" t="s">
        <v>258</v>
      </c>
      <c r="J9" s="7"/>
      <c r="K9" s="7"/>
      <c r="L9" s="7"/>
      <c r="M9" s="7"/>
      <c r="N9" s="7"/>
      <c r="O9" s="7"/>
    </row>
    <row r="10" spans="1:15" ht="21" customHeight="1">
      <c r="A10" s="30"/>
      <c r="B10" s="120"/>
      <c r="C10" s="9" t="s">
        <v>409</v>
      </c>
      <c r="D10" s="33">
        <f>D7+D8+D9</f>
        <v>7.2700000000000005</v>
      </c>
      <c r="E10" s="33">
        <f>E7+E8+E9</f>
        <v>10.209999999999999</v>
      </c>
      <c r="F10" s="33">
        <f>F7+F8+F9</f>
        <v>57.89</v>
      </c>
      <c r="G10" s="33">
        <f>G7+G8+G9</f>
        <v>353.5</v>
      </c>
      <c r="H10" s="33">
        <f>H7+H8+H9</f>
        <v>1.3800000000000001</v>
      </c>
      <c r="I10" s="128"/>
      <c r="J10" s="7"/>
      <c r="K10" s="35">
        <f>G10*100/1800</f>
        <v>19.63888888888889</v>
      </c>
      <c r="L10" s="7"/>
      <c r="M10" s="7"/>
      <c r="N10" s="7"/>
      <c r="O10" s="7"/>
    </row>
    <row r="11" spans="1:15" ht="48" customHeight="1">
      <c r="A11" s="53" t="s">
        <v>33</v>
      </c>
      <c r="B11" s="50" t="s">
        <v>328</v>
      </c>
      <c r="C11" s="29" t="s">
        <v>35</v>
      </c>
      <c r="D11" s="23">
        <v>0.9</v>
      </c>
      <c r="E11" s="23">
        <v>0</v>
      </c>
      <c r="F11" s="23">
        <v>18.18</v>
      </c>
      <c r="G11" s="23">
        <v>76</v>
      </c>
      <c r="H11" s="23">
        <v>3.6</v>
      </c>
      <c r="I11" s="19" t="s">
        <v>410</v>
      </c>
      <c r="J11" s="7"/>
      <c r="K11" s="7"/>
      <c r="L11" s="7"/>
      <c r="M11" s="7"/>
      <c r="N11" s="7"/>
      <c r="O11" s="7"/>
    </row>
    <row r="12" spans="1:15" ht="21.75" customHeight="1">
      <c r="A12" s="30"/>
      <c r="B12" s="120"/>
      <c r="C12" s="9" t="s">
        <v>35</v>
      </c>
      <c r="D12" s="135">
        <v>0.9</v>
      </c>
      <c r="E12" s="135">
        <v>0</v>
      </c>
      <c r="F12" s="135">
        <v>18.18</v>
      </c>
      <c r="G12" s="135">
        <v>76</v>
      </c>
      <c r="H12" s="135">
        <v>3.6</v>
      </c>
      <c r="I12" s="128"/>
      <c r="J12" s="7"/>
      <c r="K12" s="35">
        <f>G12*100/1800</f>
        <v>4.222222222222222</v>
      </c>
      <c r="L12" s="7"/>
      <c r="M12" s="7"/>
      <c r="N12" s="7"/>
      <c r="O12" s="7"/>
    </row>
    <row r="13" spans="1:15" ht="36" customHeight="1">
      <c r="A13" s="88" t="s">
        <v>42</v>
      </c>
      <c r="B13" s="10" t="s">
        <v>59</v>
      </c>
      <c r="C13" s="11" t="s">
        <v>60</v>
      </c>
      <c r="D13" s="47" t="s">
        <v>61</v>
      </c>
      <c r="E13" s="47" t="s">
        <v>62</v>
      </c>
      <c r="F13" s="47" t="s">
        <v>63</v>
      </c>
      <c r="G13" s="47" t="s">
        <v>64</v>
      </c>
      <c r="H13" s="47" t="s">
        <v>65</v>
      </c>
      <c r="I13" s="19" t="s">
        <v>336</v>
      </c>
      <c r="J13" s="7"/>
      <c r="K13" s="7"/>
      <c r="L13" s="7"/>
      <c r="M13" s="7"/>
      <c r="N13" s="7"/>
      <c r="O13" s="7"/>
    </row>
    <row r="14" spans="1:104" s="45" customFormat="1" ht="50.25" customHeight="1">
      <c r="A14" s="118"/>
      <c r="B14" s="131" t="s">
        <v>265</v>
      </c>
      <c r="C14" s="11" t="s">
        <v>44</v>
      </c>
      <c r="D14" s="47" t="s">
        <v>266</v>
      </c>
      <c r="E14" s="47" t="s">
        <v>267</v>
      </c>
      <c r="F14" s="47" t="s">
        <v>268</v>
      </c>
      <c r="G14" s="48" t="s">
        <v>269</v>
      </c>
      <c r="H14" s="116" t="s">
        <v>270</v>
      </c>
      <c r="I14" s="14" t="s">
        <v>411</v>
      </c>
      <c r="J14" s="43"/>
      <c r="K14" s="43"/>
      <c r="L14" s="43"/>
      <c r="M14" s="43"/>
      <c r="N14" s="43"/>
      <c r="O14" s="43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</row>
    <row r="15" spans="1:104" s="45" customFormat="1" ht="33" customHeight="1">
      <c r="A15" s="40"/>
      <c r="B15" s="50" t="s">
        <v>412</v>
      </c>
      <c r="C15" s="29" t="s">
        <v>386</v>
      </c>
      <c r="D15" s="17" t="s">
        <v>387</v>
      </c>
      <c r="E15" s="17" t="s">
        <v>388</v>
      </c>
      <c r="F15" s="17" t="s">
        <v>389</v>
      </c>
      <c r="G15" s="17" t="s">
        <v>390</v>
      </c>
      <c r="H15" s="17" t="s">
        <v>391</v>
      </c>
      <c r="I15" s="42" t="s">
        <v>184</v>
      </c>
      <c r="J15" s="43"/>
      <c r="K15" s="43"/>
      <c r="L15" s="43"/>
      <c r="M15" s="43"/>
      <c r="N15" s="43"/>
      <c r="O15" s="43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</row>
    <row r="16" spans="1:15" s="44" customFormat="1" ht="33" customHeight="1">
      <c r="A16" s="75"/>
      <c r="B16" s="50" t="s">
        <v>413</v>
      </c>
      <c r="C16" s="29" t="s">
        <v>414</v>
      </c>
      <c r="D16" s="17" t="s">
        <v>415</v>
      </c>
      <c r="E16" s="17" t="s">
        <v>230</v>
      </c>
      <c r="F16" s="17" t="s">
        <v>416</v>
      </c>
      <c r="G16" s="17" t="s">
        <v>417</v>
      </c>
      <c r="H16" s="17" t="s">
        <v>418</v>
      </c>
      <c r="I16" s="42" t="s">
        <v>419</v>
      </c>
      <c r="J16" s="43"/>
      <c r="K16" s="43"/>
      <c r="L16" s="43"/>
      <c r="M16" s="43"/>
      <c r="N16" s="43"/>
      <c r="O16" s="43"/>
    </row>
    <row r="17" spans="1:104" s="93" customFormat="1" ht="35.25" customHeight="1">
      <c r="A17" s="92"/>
      <c r="B17" s="50" t="s">
        <v>420</v>
      </c>
      <c r="C17" s="29" t="s">
        <v>35</v>
      </c>
      <c r="D17" s="17" t="s">
        <v>421</v>
      </c>
      <c r="E17" s="17" t="s">
        <v>422</v>
      </c>
      <c r="F17" s="17" t="s">
        <v>423</v>
      </c>
      <c r="G17" s="17" t="s">
        <v>424</v>
      </c>
      <c r="H17" s="17" t="s">
        <v>425</v>
      </c>
      <c r="I17" s="25" t="s">
        <v>426</v>
      </c>
      <c r="J17" s="43"/>
      <c r="K17" s="43"/>
      <c r="L17" s="43"/>
      <c r="M17" s="43"/>
      <c r="N17" s="43"/>
      <c r="O17" s="43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</row>
    <row r="18" spans="1:15" ht="33.75" customHeight="1">
      <c r="A18" s="75"/>
      <c r="B18" s="133" t="s">
        <v>69</v>
      </c>
      <c r="C18" s="29" t="s">
        <v>70</v>
      </c>
      <c r="D18" s="17" t="s">
        <v>427</v>
      </c>
      <c r="E18" s="17" t="s">
        <v>72</v>
      </c>
      <c r="F18" s="17" t="s">
        <v>428</v>
      </c>
      <c r="G18" s="17" t="s">
        <v>74</v>
      </c>
      <c r="H18" s="17" t="s">
        <v>57</v>
      </c>
      <c r="I18" s="25"/>
      <c r="J18" s="7"/>
      <c r="K18" s="7"/>
      <c r="L18" s="7"/>
      <c r="M18" s="7"/>
      <c r="N18" s="7"/>
      <c r="O18" s="7"/>
    </row>
    <row r="19" spans="1:9" s="7" customFormat="1" ht="21" customHeight="1">
      <c r="A19" s="16"/>
      <c r="B19" s="133"/>
      <c r="C19" s="67"/>
      <c r="D19" s="68"/>
      <c r="E19" s="68"/>
      <c r="F19" s="68"/>
      <c r="G19" s="68"/>
      <c r="H19" s="68"/>
      <c r="I19" s="133"/>
    </row>
    <row r="20" spans="1:15" ht="21" customHeight="1">
      <c r="A20" s="30"/>
      <c r="B20" s="120"/>
      <c r="C20" s="9" t="s">
        <v>429</v>
      </c>
      <c r="D20" s="158">
        <v>30.83</v>
      </c>
      <c r="E20" s="158">
        <v>31.99</v>
      </c>
      <c r="F20" s="158">
        <v>89.31</v>
      </c>
      <c r="G20" s="158">
        <v>695.9</v>
      </c>
      <c r="H20" s="158">
        <v>97.29</v>
      </c>
      <c r="I20" s="121"/>
      <c r="J20" s="7"/>
      <c r="K20" s="35">
        <f>G20*100/1472</f>
        <v>47.275815217391305</v>
      </c>
      <c r="L20" s="7"/>
      <c r="M20" s="7"/>
      <c r="N20" s="7"/>
      <c r="O20" s="7"/>
    </row>
    <row r="21" spans="1:15" ht="35.25" customHeight="1">
      <c r="A21" s="5" t="s">
        <v>76</v>
      </c>
      <c r="B21" s="156" t="s">
        <v>430</v>
      </c>
      <c r="C21" s="51" t="s">
        <v>247</v>
      </c>
      <c r="D21" s="68" t="s">
        <v>431</v>
      </c>
      <c r="E21" s="68" t="s">
        <v>432</v>
      </c>
      <c r="F21" s="68" t="s">
        <v>433</v>
      </c>
      <c r="G21" s="68" t="s">
        <v>434</v>
      </c>
      <c r="H21" s="68" t="s">
        <v>435</v>
      </c>
      <c r="I21" s="159" t="s">
        <v>436</v>
      </c>
      <c r="J21" s="7"/>
      <c r="K21" s="7"/>
      <c r="L21" s="7"/>
      <c r="M21" s="7"/>
      <c r="N21" s="7"/>
      <c r="O21" s="7"/>
    </row>
    <row r="22" spans="1:9" s="26" customFormat="1" ht="47.25" customHeight="1">
      <c r="A22" s="124"/>
      <c r="B22" s="160" t="s">
        <v>437</v>
      </c>
      <c r="C22" s="94">
        <v>150</v>
      </c>
      <c r="D22" s="23">
        <v>0.61</v>
      </c>
      <c r="E22" s="23">
        <v>0.25</v>
      </c>
      <c r="F22" s="23">
        <v>19.67</v>
      </c>
      <c r="G22" s="23">
        <v>95</v>
      </c>
      <c r="H22" s="23">
        <v>84</v>
      </c>
      <c r="I22" s="25" t="s">
        <v>68</v>
      </c>
    </row>
    <row r="23" spans="1:15" ht="34.5" customHeight="1">
      <c r="A23" s="52"/>
      <c r="B23" s="28"/>
      <c r="C23" s="94"/>
      <c r="D23" s="23"/>
      <c r="E23" s="23"/>
      <c r="F23" s="23"/>
      <c r="G23" s="23"/>
      <c r="H23" s="23"/>
      <c r="I23" s="25"/>
      <c r="J23" s="151"/>
      <c r="K23" s="7"/>
      <c r="L23" s="7"/>
      <c r="M23" s="7"/>
      <c r="N23" s="7"/>
      <c r="O23" s="7"/>
    </row>
    <row r="24" spans="1:15" ht="18.75" customHeight="1">
      <c r="A24" s="97"/>
      <c r="B24" s="152"/>
      <c r="C24" s="5" t="s">
        <v>303</v>
      </c>
      <c r="D24" s="98">
        <f>D21+D22+D23</f>
        <v>39.519999999999996</v>
      </c>
      <c r="E24" s="98">
        <f>E21+E22+E23</f>
        <v>15.16</v>
      </c>
      <c r="F24" s="98">
        <f>F21+F22+F23</f>
        <v>43.67</v>
      </c>
      <c r="G24" s="98">
        <f>G21+G22+G23</f>
        <v>371.01</v>
      </c>
      <c r="H24" s="98">
        <f>H21+H22+H23</f>
        <v>84.27</v>
      </c>
      <c r="I24" s="6"/>
      <c r="J24" s="7"/>
      <c r="K24" s="35">
        <f>G24*100/1472</f>
        <v>25.204483695652176</v>
      </c>
      <c r="L24" s="7"/>
      <c r="M24" s="7"/>
      <c r="N24" s="7"/>
      <c r="O24" s="7"/>
    </row>
    <row r="25" spans="1:15" ht="15.75">
      <c r="A25" s="100"/>
      <c r="B25" s="244"/>
      <c r="C25" s="244"/>
      <c r="D25" s="244"/>
      <c r="E25" s="244"/>
      <c r="F25" s="244"/>
      <c r="G25" s="244"/>
      <c r="H25" s="244"/>
      <c r="I25" s="244"/>
      <c r="J25" s="7"/>
      <c r="K25" s="7"/>
      <c r="L25" s="7"/>
      <c r="M25" s="7"/>
      <c r="N25" s="7"/>
      <c r="O25" s="7"/>
    </row>
    <row r="26" spans="1:15" s="81" customFormat="1" ht="18.75" customHeight="1">
      <c r="A26" s="58" t="s">
        <v>93</v>
      </c>
      <c r="B26" s="61"/>
      <c r="C26" s="60">
        <f>C10+C12+C20+C24</f>
        <v>1564.3</v>
      </c>
      <c r="D26" s="60">
        <f>D10+D12+D20+D24</f>
        <v>78.52</v>
      </c>
      <c r="E26" s="60" t="e">
        <f>NA()</f>
        <v>#N/A</v>
      </c>
      <c r="F26" s="60">
        <f>F10+F12+F20+F24</f>
        <v>209.05</v>
      </c>
      <c r="G26" s="60">
        <f>G10+G12+G20+G24</f>
        <v>1496.41</v>
      </c>
      <c r="H26" s="60">
        <f>H10+H12+H20+H24</f>
        <v>186.54000000000002</v>
      </c>
      <c r="I26" s="153"/>
      <c r="J26" s="66"/>
      <c r="K26" s="35">
        <f>G26*100/1472</f>
        <v>101.65828804347827</v>
      </c>
      <c r="L26" s="66"/>
      <c r="M26" s="66"/>
      <c r="N26" s="66"/>
      <c r="O26" s="66"/>
    </row>
  </sheetData>
  <sheetProtection selectLockedCells="1" selectUnlockedCells="1"/>
  <mergeCells count="13">
    <mergeCell ref="E4:E5"/>
    <mergeCell ref="F4:F5"/>
    <mergeCell ref="B25:I25"/>
    <mergeCell ref="A1:I1"/>
    <mergeCell ref="A2:I2"/>
    <mergeCell ref="A3:A5"/>
    <mergeCell ref="B3:B5"/>
    <mergeCell ref="C3:C5"/>
    <mergeCell ref="D3:F3"/>
    <mergeCell ref="G3:G5"/>
    <mergeCell ref="H3:H5"/>
    <mergeCell ref="I3:I5"/>
    <mergeCell ref="D4:D5"/>
  </mergeCells>
  <printOptions/>
  <pageMargins left="1.5902777777777777" right="0.5118055555555555" top="0.7479166666666667" bottom="0.7479166666666667" header="0.5118055555555555" footer="0.5118055555555555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dcterms:modified xsi:type="dcterms:W3CDTF">2023-06-02T07:27:51Z</dcterms:modified>
  <cp:category/>
  <cp:version/>
  <cp:contentType/>
  <cp:contentStatus/>
</cp:coreProperties>
</file>