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9432" activeTab="0"/>
  </bookViews>
  <sheets>
    <sheet name="2СП" sheetId="1" r:id="rId1"/>
  </sheets>
  <definedNames>
    <definedName name="_xlnm.Print_Area" localSheetId="0">'2СП'!$A$1:$F$151</definedName>
  </definedNames>
  <calcPr fullCalcOnLoad="1"/>
</workbook>
</file>

<file path=xl/comments1.xml><?xml version="1.0" encoding="utf-8"?>
<comments xmlns="http://schemas.openxmlformats.org/spreadsheetml/2006/main">
  <authors>
    <author>Иллиев</author>
    <author>Kovalenko</author>
  </authors>
  <commentList>
    <comment ref="B7" authorId="0">
      <text>
        <r>
          <rPr>
            <b/>
            <sz val="8"/>
            <rFont val="Tahoma"/>
            <family val="2"/>
          </rPr>
          <t xml:space="preserve">ВНИМАНИЕ!
</t>
        </r>
        <r>
          <rPr>
            <sz val="8"/>
            <rFont val="Tahoma"/>
            <family val="2"/>
          </rPr>
          <t>Наименование организации вводить, начиная с территориального признака, например, Первомайская районная… и т. д.</t>
        </r>
      </text>
    </comment>
    <comment ref="B147" authorId="1">
      <text>
        <r>
          <rPr>
            <sz val="9"/>
            <rFont val="Tahoma"/>
            <family val="2"/>
          </rPr>
          <t>Фамилия, И.О. председателя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<sst xmlns="http://schemas.openxmlformats.org/spreadsheetml/2006/main" count="248" uniqueCount="199">
  <si>
    <t>I.</t>
  </si>
  <si>
    <t>1.1.</t>
  </si>
  <si>
    <t xml:space="preserve">  (всего) </t>
  </si>
  <si>
    <t>1.1.1.</t>
  </si>
  <si>
    <t>1.1.2.</t>
  </si>
  <si>
    <t xml:space="preserve">1.1.3. </t>
  </si>
  <si>
    <t>1.2.</t>
  </si>
  <si>
    <t xml:space="preserve">1.2.5. </t>
  </si>
  <si>
    <t xml:space="preserve">II. </t>
  </si>
  <si>
    <t xml:space="preserve">ПЕРВИЧНЫЕ ПРОФСОЮЗНЫЕ ОРГАНИЗАЦИИ </t>
  </si>
  <si>
    <t>2.1.1. </t>
  </si>
  <si>
    <t xml:space="preserve">2.1.4. </t>
  </si>
  <si>
    <t xml:space="preserve">2.1.5. </t>
  </si>
  <si>
    <t>в т.ч.:</t>
  </si>
  <si>
    <t xml:space="preserve">2.1.6. </t>
  </si>
  <si>
    <t xml:space="preserve">2.1.7. </t>
  </si>
  <si>
    <t>2.2.</t>
  </si>
  <si>
    <t>из них:</t>
  </si>
  <si>
    <t xml:space="preserve">2.2.1. </t>
  </si>
  <si>
    <t xml:space="preserve">IV. </t>
  </si>
  <si>
    <t xml:space="preserve">ПРОФСОЮЗНЫЙ  АКТИВ  </t>
  </si>
  <si>
    <t xml:space="preserve">V. </t>
  </si>
  <si>
    <t>в т. ч.:</t>
  </si>
  <si>
    <t>ОБУЧЕНИЕ ПРОФСОЮЗНЫХ КАДРОВ И АКТИВА</t>
  </si>
  <si>
    <t>Общее количество школ профактива и семинаров</t>
  </si>
  <si>
    <t>Прошли обучение за отчетный период</t>
  </si>
  <si>
    <t>Председатель</t>
  </si>
  <si>
    <t>Х</t>
  </si>
  <si>
    <t>в них:   - работающих   (без совместителей)</t>
  </si>
  <si>
    <t>в них:  - работающих (без совместителей)</t>
  </si>
  <si>
    <t>в т.ч.: - обучающихся 1 курса</t>
  </si>
  <si>
    <r>
      <t>в них:</t>
    </r>
    <r>
      <rPr>
        <sz val="8"/>
        <rFont val="Times New Roman"/>
        <family val="1"/>
      </rPr>
      <t xml:space="preserve">     - </t>
    </r>
    <r>
      <rPr>
        <sz val="11"/>
        <rFont val="Times New Roman"/>
        <family val="1"/>
      </rPr>
      <t>обучающихся</t>
    </r>
  </si>
  <si>
    <t>в них:   - работающих (без совместителей)</t>
  </si>
  <si>
    <t>2.2.2.</t>
  </si>
  <si>
    <t xml:space="preserve">работающие,   </t>
  </si>
  <si>
    <t xml:space="preserve">обучающиеся </t>
  </si>
  <si>
    <t>2.2.3.</t>
  </si>
  <si>
    <t xml:space="preserve">неработающие пенсионеры  </t>
  </si>
  <si>
    <t>Профорганизаций  в общеобразовательных организациях</t>
  </si>
  <si>
    <t>ШТАТНЫЕ  РАБОТНИКИ ПРОФСОЮЗА</t>
  </si>
  <si>
    <t>(всего)</t>
  </si>
  <si>
    <t xml:space="preserve">Общеобразовательные организации </t>
  </si>
  <si>
    <t xml:space="preserve">Дошкольные образовательные организации   </t>
  </si>
  <si>
    <t>Профорганизаций в дошкольных образовательных организациях</t>
  </si>
  <si>
    <t>Общее количество созданных первичных профсоюзных организаций</t>
  </si>
  <si>
    <t>ОБЩИЙ ОХВАТ ПРОФСОЮЗНЫМ ЧЛЕНСТВОМ:</t>
  </si>
  <si>
    <t>ПРИНЯТО В ПРОФСОЮЗ</t>
  </si>
  <si>
    <t>ВСЕГО ВЫБЫЛО ИЗ ПРОФСОЮЗА</t>
  </si>
  <si>
    <t>ИСКЛЮЧЕНО ИЗ ПРОФСОЮЗА</t>
  </si>
  <si>
    <t>ОБЩЕЕ КОЛИЧЕСТВО ЧЛЕНОВ ПРОФСОЮЗА:</t>
  </si>
  <si>
    <t>председатели КРК первичных профсоюзных организаций</t>
  </si>
  <si>
    <t>2.1.2.</t>
  </si>
  <si>
    <t xml:space="preserve">III. </t>
  </si>
  <si>
    <t>2.1.3. </t>
  </si>
  <si>
    <r>
      <t xml:space="preserve">в них:  </t>
    </r>
    <r>
      <rPr>
        <sz val="8"/>
        <rFont val="Times New Roman"/>
        <family val="1"/>
      </rPr>
      <t xml:space="preserve"> - </t>
    </r>
    <r>
      <rPr>
        <sz val="11"/>
        <rFont val="Times New Roman"/>
        <family val="1"/>
      </rPr>
      <t xml:space="preserve">членов Профсоюза  работающих  </t>
    </r>
  </si>
  <si>
    <t>3.1.</t>
  </si>
  <si>
    <t>5.2.1.</t>
  </si>
  <si>
    <t>5.2.2.</t>
  </si>
  <si>
    <t>Представляется в  регион.(межрегион.) организацию Профсоюза</t>
  </si>
  <si>
    <t>2-СП</t>
  </si>
  <si>
    <t>3.1.1.</t>
  </si>
  <si>
    <t>Профсоюзный актив в первичных профсоюзных организациях:</t>
  </si>
  <si>
    <t>(наименование местной организации Профсоюза)</t>
  </si>
  <si>
    <t>1.1.4.</t>
  </si>
  <si>
    <t>Организации дополнительного образования (детей)</t>
  </si>
  <si>
    <t>в т.ч.:  - организации педагогического образования</t>
  </si>
  <si>
    <t>2.1.8.</t>
  </si>
  <si>
    <t>2.3.1.</t>
  </si>
  <si>
    <t>Профсоюзный актив в местной профсоюзной организации:</t>
  </si>
  <si>
    <t>в) организаций обучающихся</t>
  </si>
  <si>
    <t xml:space="preserve">б) организаций работающих  </t>
  </si>
  <si>
    <t>до 1 января</t>
  </si>
  <si>
    <t>(ФИО)</t>
  </si>
  <si>
    <t>организации Профсоюза</t>
  </si>
  <si>
    <r>
      <t xml:space="preserve">в них:  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работающих   (без совместителей)</t>
    </r>
  </si>
  <si>
    <t>в них:  - профсоюзных организаций структурных подразделений</t>
  </si>
  <si>
    <t xml:space="preserve">           - профсоюзных групп</t>
  </si>
  <si>
    <r>
      <t xml:space="preserve">в т.ч.: </t>
    </r>
  </si>
  <si>
    <t xml:space="preserve">а) объединенных  </t>
  </si>
  <si>
    <r>
      <t xml:space="preserve">в т.ч.: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по собственному желанию</t>
    </r>
  </si>
  <si>
    <r>
      <t xml:space="preserve">         </t>
    </r>
    <r>
      <rPr>
        <i/>
        <sz val="8"/>
        <rFont val="Times New Roman"/>
        <family val="1"/>
      </rPr>
      <t xml:space="preserve">-  </t>
    </r>
    <r>
      <rPr>
        <sz val="11"/>
        <rFont val="Times New Roman"/>
        <family val="1"/>
      </rPr>
      <t>обучающихся в связи с завершением  обучения</t>
    </r>
  </si>
  <si>
    <r>
      <t xml:space="preserve">в них: </t>
    </r>
    <r>
      <rPr>
        <sz val="8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членов Профсоюза  работающих  </t>
    </r>
  </si>
  <si>
    <t>в т.ч.:  - педагогические работники</t>
  </si>
  <si>
    <r>
      <t>в них:</t>
    </r>
    <r>
      <rPr>
        <sz val="8"/>
        <rFont val="Times New Roman"/>
        <family val="1"/>
      </rPr>
      <t xml:space="preserve">    -</t>
    </r>
    <r>
      <rPr>
        <sz val="11"/>
        <rFont val="Times New Roman"/>
        <family val="1"/>
      </rPr>
      <t xml:space="preserve"> членов Профсоюза</t>
    </r>
  </si>
  <si>
    <t>2.4.1.</t>
  </si>
  <si>
    <t xml:space="preserve">2.4.2. </t>
  </si>
  <si>
    <t>4.1.</t>
  </si>
  <si>
    <t>В местной организации</t>
  </si>
  <si>
    <t>В первичных профорганизациях</t>
  </si>
  <si>
    <t xml:space="preserve">СВЕДЕНИЯ ОБ ОРГАНИЗАЦИЯХ  </t>
  </si>
  <si>
    <t>Профорганизаций  в организациях дополн. образования (детей)</t>
  </si>
  <si>
    <t>Профсоюзных организаций в других организациях</t>
  </si>
  <si>
    <t>ГОДОВОЙ СТАТИСТИЧЕСКИЙ ОТЧЕТ</t>
  </si>
  <si>
    <t>МЕСТНОЙ  ОРГАНИЗАЦИИ  ПРОФСОЮЗА</t>
  </si>
  <si>
    <r>
      <rPr>
        <b/>
        <sz val="13"/>
        <rFont val="Times New Roman"/>
        <family val="1"/>
      </rPr>
      <t>Профессиональные образовательные организации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(см. пояснение)</t>
    </r>
  </si>
  <si>
    <r>
      <t>Другие организации</t>
    </r>
    <r>
      <rPr>
        <b/>
        <vertAlign val="superscript"/>
        <sz val="13"/>
        <rFont val="Times New Roman"/>
        <family val="1"/>
      </rPr>
      <t xml:space="preserve"> </t>
    </r>
  </si>
  <si>
    <r>
      <rPr>
        <b/>
        <sz val="13"/>
        <rFont val="Times New Roman"/>
        <family val="1"/>
      </rPr>
      <t>работающие</t>
    </r>
    <r>
      <rPr>
        <sz val="13"/>
        <rFont val="Times New Roman"/>
        <family val="1"/>
      </rPr>
      <t xml:space="preserve"> </t>
    </r>
    <r>
      <rPr>
        <sz val="11"/>
        <rFont val="Times New Roman"/>
        <family val="1"/>
      </rPr>
      <t>(в %)</t>
    </r>
  </si>
  <si>
    <r>
      <rPr>
        <b/>
        <sz val="13"/>
        <rFont val="Times New Roman"/>
        <family val="1"/>
      </rPr>
      <t>обучающиеся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 %)</t>
    </r>
  </si>
  <si>
    <t xml:space="preserve">ПРОФСОЮЗА   </t>
  </si>
  <si>
    <t xml:space="preserve">КОЛИЧЕСТВО ОРГАНИЗАЦИЙ, В КОТОРЫХ ИМЕЮТСЯ ЧЛЕНЫ </t>
  </si>
  <si>
    <t xml:space="preserve">в т.ч.: </t>
  </si>
  <si>
    <t>организации  педагогического образования</t>
  </si>
  <si>
    <t xml:space="preserve">ОБЩЕЕ КОЛ-ВО ПЕРВИЧНЫХ ПРОФСОЮЗНЫХ ОРГАНИЗАЦИЙ  </t>
  </si>
  <si>
    <t>3.1.2.</t>
  </si>
  <si>
    <t>3.1.1.1.</t>
  </si>
  <si>
    <t xml:space="preserve">3.1.1.6. </t>
  </si>
  <si>
    <t xml:space="preserve">3.1.1.7. </t>
  </si>
  <si>
    <t>3.1.1.9. </t>
  </si>
  <si>
    <t xml:space="preserve">3.1.1.8. </t>
  </si>
  <si>
    <t>3.1.1.5. </t>
  </si>
  <si>
    <t xml:space="preserve">3.1.1.4. </t>
  </si>
  <si>
    <t>3.1.1.3. </t>
  </si>
  <si>
    <t>3.1.1.2. </t>
  </si>
  <si>
    <t>3.1.2.1.</t>
  </si>
  <si>
    <t xml:space="preserve"> председатель</t>
  </si>
  <si>
    <t>3.1.2.2.</t>
  </si>
  <si>
    <t>3.1.2.3.</t>
  </si>
  <si>
    <t>3.1.2.4.</t>
  </si>
  <si>
    <t>3.1.2.5.</t>
  </si>
  <si>
    <t>3.1.2.6.</t>
  </si>
  <si>
    <r>
      <t xml:space="preserve"> председатель </t>
    </r>
    <r>
      <rPr>
        <sz val="11"/>
        <rFont val="Times New Roman"/>
        <family val="1"/>
      </rPr>
      <t xml:space="preserve">КРК </t>
    </r>
  </si>
  <si>
    <t>4.1.1.</t>
  </si>
  <si>
    <t xml:space="preserve"> председатель </t>
  </si>
  <si>
    <t>4.1.1.1.</t>
  </si>
  <si>
    <t xml:space="preserve"> зам.председателя</t>
  </si>
  <si>
    <t>4.1.1.2.</t>
  </si>
  <si>
    <t xml:space="preserve">4.1.1.3. </t>
  </si>
  <si>
    <t xml:space="preserve"> юрист</t>
  </si>
  <si>
    <t>4.1.1.4.</t>
  </si>
  <si>
    <t xml:space="preserve">4.1.1.5. </t>
  </si>
  <si>
    <t xml:space="preserve"> бухгалтер </t>
  </si>
  <si>
    <t xml:space="preserve"> другие специалисты</t>
  </si>
  <si>
    <t>4.2.1.</t>
  </si>
  <si>
    <t>4.2.1.1.</t>
  </si>
  <si>
    <t xml:space="preserve">4.2.1.2. </t>
  </si>
  <si>
    <t>4.2.1.3.</t>
  </si>
  <si>
    <t xml:space="preserve"> председатели </t>
  </si>
  <si>
    <r>
      <t xml:space="preserve"> заместители председателей </t>
    </r>
  </si>
  <si>
    <t xml:space="preserve"> члены профсоюзных комитетов  (без строк 3.1.1.1.,3.1.1.2.)</t>
  </si>
  <si>
    <r>
      <t xml:space="preserve"> председатели </t>
    </r>
    <r>
      <rPr>
        <sz val="11"/>
        <rFont val="Times New Roman"/>
        <family val="1"/>
      </rPr>
      <t xml:space="preserve">КРК  </t>
    </r>
  </si>
  <si>
    <t xml:space="preserve"> члены КРК </t>
  </si>
  <si>
    <t xml:space="preserve"> председатели профбюро структурных подразделений</t>
  </si>
  <si>
    <t xml:space="preserve"> профгрупорги</t>
  </si>
  <si>
    <r>
      <t xml:space="preserve"> заместители председателя </t>
    </r>
  </si>
  <si>
    <t xml:space="preserve"> члены комитетов (советов) (без строк 3.1.2.1.,3.1.2.2.)</t>
  </si>
  <si>
    <t xml:space="preserve"> члены пост. комиссий при комитетах (советах) (без строк 3.1.2.1.,3.1.2.2.,3.1.2.3.)</t>
  </si>
  <si>
    <t xml:space="preserve">председатели первичных организаций Профсоюза </t>
  </si>
  <si>
    <t>Профсоюзных организаций в профессион. образоват. организациях:</t>
  </si>
  <si>
    <r>
      <rPr>
        <b/>
        <sz val="13"/>
        <rFont val="Times New Roman"/>
        <family val="1"/>
      </rPr>
      <t>работающие и обучающиеся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 %)</t>
    </r>
  </si>
  <si>
    <t xml:space="preserve"> члены пост. комиссий при профсоюзных комитетах (без  строк 3.1.1.1.,3.1.1.2.,3.1.1.3.)</t>
  </si>
  <si>
    <r>
      <t xml:space="preserve"> члены профбюро </t>
    </r>
    <r>
      <rPr>
        <sz val="11"/>
        <rFont val="Times New Roman"/>
        <family val="1"/>
      </rPr>
      <t>(без строки 3.1.1.7.)</t>
    </r>
  </si>
  <si>
    <t>2.4.3.</t>
  </si>
  <si>
    <t xml:space="preserve">            - региональные (муниципальные)</t>
  </si>
  <si>
    <r>
      <t xml:space="preserve">            </t>
    </r>
    <r>
      <rPr>
        <sz val="11"/>
        <rFont val="Times New Roman"/>
        <family val="1"/>
      </rPr>
      <t>- других отраслей</t>
    </r>
  </si>
  <si>
    <t>из них:  - системы Минобрнауки РФ</t>
  </si>
  <si>
    <t>- всего в профессиональных образовательных организациях обучающихся</t>
  </si>
  <si>
    <t xml:space="preserve">                                  из них: - молодежи до 35 лет</t>
  </si>
  <si>
    <t>в них:   - работающих  (без совместителей)</t>
  </si>
  <si>
    <t xml:space="preserve">           - региональные (муниципальные)</t>
  </si>
  <si>
    <r>
      <t xml:space="preserve">           </t>
    </r>
    <r>
      <rPr>
        <sz val="11"/>
        <rFont val="Times New Roman"/>
        <family val="1"/>
      </rPr>
      <t>- других отраслей</t>
    </r>
  </si>
  <si>
    <t>из них: - системы Минобрнауки РФ</t>
  </si>
  <si>
    <r>
      <t xml:space="preserve">           </t>
    </r>
    <r>
      <rPr>
        <sz val="8"/>
        <rFont val="Times New Roman"/>
        <family val="1"/>
      </rPr>
      <t xml:space="preserve"> - </t>
    </r>
    <r>
      <rPr>
        <sz val="11"/>
        <rFont val="Times New Roman"/>
        <family val="1"/>
      </rPr>
      <t>обучающихся</t>
    </r>
  </si>
  <si>
    <t xml:space="preserve">              в т.ч.:   - педагогических работников</t>
  </si>
  <si>
    <t xml:space="preserve">             в т.ч.: - педагогических работников</t>
  </si>
  <si>
    <t xml:space="preserve">              в т.ч.: - педагогических работников</t>
  </si>
  <si>
    <r>
      <t xml:space="preserve">молодежь до 35 лет из педагогических работников </t>
    </r>
    <r>
      <rPr>
        <sz val="11"/>
        <rFont val="Times New Roman"/>
        <family val="1"/>
      </rPr>
      <t>(в %)</t>
    </r>
  </si>
  <si>
    <r>
      <t>Всего малочисленных профсоюзных организаций (</t>
    </r>
    <r>
      <rPr>
        <sz val="11"/>
        <rFont val="Times New Roman"/>
        <family val="1"/>
      </rPr>
      <t>где не избираются профкомы)</t>
    </r>
  </si>
  <si>
    <r>
      <t>в них</t>
    </r>
    <r>
      <rPr>
        <sz val="8"/>
        <rFont val="Times New Roman"/>
        <family val="1"/>
      </rPr>
      <t>:    -</t>
    </r>
    <r>
      <rPr>
        <sz val="11"/>
        <rFont val="Times New Roman"/>
        <family val="1"/>
      </rPr>
      <t xml:space="preserve"> членов Профсоюза </t>
    </r>
    <r>
      <rPr>
        <i/>
        <sz val="11"/>
        <rFont val="Times New Roman"/>
        <family val="1"/>
      </rPr>
      <t>(без неработающих пенсионеров)</t>
    </r>
    <r>
      <rPr>
        <sz val="11"/>
        <rFont val="Times New Roman"/>
        <family val="1"/>
      </rPr>
      <t xml:space="preserve"> </t>
    </r>
  </si>
  <si>
    <r>
      <t>в них:</t>
    </r>
    <r>
      <rPr>
        <sz val="8"/>
        <rFont val="Times New Roman"/>
        <family val="1"/>
      </rPr>
      <t xml:space="preserve">    - </t>
    </r>
    <r>
      <rPr>
        <sz val="11"/>
        <rFont val="Times New Roman"/>
        <family val="1"/>
      </rPr>
      <t>членов Профсоюза</t>
    </r>
    <r>
      <rPr>
        <i/>
        <sz val="11"/>
        <rFont val="Times New Roman"/>
        <family val="1"/>
      </rPr>
      <t xml:space="preserve"> (без неработающих пенсионеров) </t>
    </r>
    <r>
      <rPr>
        <sz val="11"/>
        <rFont val="Times New Roman"/>
        <family val="1"/>
      </rPr>
      <t xml:space="preserve"> </t>
    </r>
  </si>
  <si>
    <r>
      <t xml:space="preserve">в них:  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членов Профсоюза </t>
    </r>
    <r>
      <rPr>
        <i/>
        <sz val="11"/>
        <rFont val="Times New Roman"/>
        <family val="1"/>
      </rPr>
      <t xml:space="preserve"> (без неработающих пенсионеров)</t>
    </r>
    <r>
      <rPr>
        <sz val="11"/>
        <rFont val="Times New Roman"/>
        <family val="1"/>
      </rPr>
      <t xml:space="preserve"> </t>
    </r>
  </si>
  <si>
    <r>
      <t>в них:</t>
    </r>
    <r>
      <rPr>
        <sz val="8"/>
        <rFont val="Times New Roman"/>
        <family val="1"/>
      </rPr>
      <t xml:space="preserve">   - </t>
    </r>
    <r>
      <rPr>
        <sz val="11"/>
        <rFont val="Times New Roman"/>
        <family val="1"/>
      </rPr>
      <t xml:space="preserve">членов Профсоюза </t>
    </r>
    <r>
      <rPr>
        <i/>
        <sz val="11"/>
        <rFont val="Times New Roman"/>
        <family val="1"/>
      </rPr>
      <t xml:space="preserve">(без неработающих пенсионеров)  </t>
    </r>
  </si>
  <si>
    <t>Профессиональные образовательные организации</t>
  </si>
  <si>
    <t xml:space="preserve">1.2.1.  </t>
  </si>
  <si>
    <t xml:space="preserve">1.2.2.  </t>
  </si>
  <si>
    <t xml:space="preserve">1.2.3. </t>
  </si>
  <si>
    <t>1.2.3.1.</t>
  </si>
  <si>
    <t>1.2.3.2.</t>
  </si>
  <si>
    <t xml:space="preserve">1.2.4. </t>
  </si>
  <si>
    <t>1.3.</t>
  </si>
  <si>
    <t>1.4.</t>
  </si>
  <si>
    <t xml:space="preserve">ОБЩЕЕ КОЛ-ВО ГОСУДАРСТВЕННЫХ И МУНИЦИП. ОБРАЗОВА- </t>
  </si>
  <si>
    <t xml:space="preserve">ТЕЛЬНЫХ ОРГАНИЗАЦИЙ, НАХОДЯЩИХСЯ  НА ТЕРРИТОРИИ     </t>
  </si>
  <si>
    <t xml:space="preserve">- всего в профессион. образовательных организациях работающих (без совместителей) </t>
  </si>
  <si>
    <r>
      <rPr>
        <b/>
        <u val="single"/>
        <sz val="12"/>
        <rFont val="Times New Roman"/>
        <family val="1"/>
      </rPr>
      <t>ВСЕГО РАБОТАЮЩИХ в орг-ях, в котор. имеются чл. Профсоюза</t>
    </r>
    <r>
      <rPr>
        <b/>
        <sz val="13"/>
        <rFont val="Times New Roman"/>
        <family val="1"/>
      </rPr>
      <t xml:space="preserve"> </t>
    </r>
    <r>
      <rPr>
        <sz val="10"/>
        <rFont val="Times New Roman"/>
        <family val="1"/>
      </rPr>
      <t>(без совмест.)</t>
    </r>
  </si>
  <si>
    <r>
      <rPr>
        <b/>
        <u val="single"/>
        <sz val="12"/>
        <rFont val="Times New Roman"/>
        <family val="1"/>
      </rPr>
      <t>2.1.</t>
    </r>
    <r>
      <rPr>
        <b/>
        <sz val="12"/>
        <rFont val="Times New Roman"/>
        <family val="1"/>
      </rPr>
      <t> </t>
    </r>
  </si>
  <si>
    <r>
      <rPr>
        <b/>
        <u val="single"/>
        <sz val="12"/>
        <rFont val="Times New Roman"/>
        <family val="1"/>
      </rPr>
      <t>2.3.</t>
    </r>
    <r>
      <rPr>
        <b/>
        <sz val="12"/>
        <rFont val="Times New Roman"/>
        <family val="1"/>
      </rPr>
      <t xml:space="preserve">  </t>
    </r>
  </si>
  <si>
    <r>
      <rPr>
        <b/>
        <u val="single"/>
        <sz val="12"/>
        <rFont val="Times New Roman"/>
        <family val="1"/>
      </rPr>
      <t>2.4.</t>
    </r>
    <r>
      <rPr>
        <b/>
        <sz val="10"/>
        <rFont val="Times New Roman"/>
        <family val="1"/>
      </rPr>
      <t xml:space="preserve">  </t>
    </r>
  </si>
  <si>
    <t>ОХВАТ ПРОФС. ЧЛЕНСТВОМ ПО КАТЕГОРИЯМ ЧЛ. ПРОФСОЮЗА:</t>
  </si>
  <si>
    <r>
      <rPr>
        <b/>
        <u val="single"/>
        <sz val="12"/>
        <rFont val="Times New Roman"/>
        <family val="1"/>
      </rPr>
      <t>2.5.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</si>
  <si>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2.6.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</si>
  <si>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2.7.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</si>
  <si>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ОБЩЕЕ КОЛ-ВО ПРОФСОЮЗНОГО АКТИВА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(сумма 3.1.1. и 3.1.2.)</t>
    </r>
  </si>
  <si>
    <r>
      <rPr>
        <b/>
        <u val="single"/>
        <sz val="12"/>
        <rFont val="Times New Roman"/>
        <family val="1"/>
      </rPr>
      <t>ОБЩЕЕ КОЛИЧЕСТВО ШТАТНЫХ РАБОТНИКОВ</t>
    </r>
    <r>
      <rPr>
        <sz val="10"/>
        <rFont val="Times New Roman"/>
        <family val="1"/>
      </rPr>
      <t xml:space="preserve"> (от 0,15 ст. до 1 ст.)</t>
    </r>
  </si>
  <si>
    <r>
      <rPr>
        <b/>
        <u val="single"/>
        <sz val="12"/>
        <rFont val="Times New Roman"/>
        <family val="1"/>
      </rPr>
      <t>5.1.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</si>
  <si>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5.2.</t>
    </r>
    <r>
      <rPr>
        <b/>
        <sz val="12"/>
        <rFont val="Times New Roman"/>
        <family val="1"/>
      </rPr>
      <t xml:space="preserve"> </t>
    </r>
  </si>
  <si>
    <t>ВСЕГО ОБУЧАЮЩИХСЯ в организациях, в котор. имеются чл. Профсоюза</t>
  </si>
  <si>
    <t>на 1 января 2017 г.</t>
  </si>
  <si>
    <t>МЕДВЕДЕВСКАЯ РАЙОННАЯ ОРГАНИЗАЦИЯ ПРОФСОЮЗА РАБОТНИКОВ НАРОДНОГО ОБРАЗОВАНИЯ И НАУКИ РФ В РЕСПУБЛИКЕ МАРИЙ ЭЛ</t>
  </si>
  <si>
    <t>ПАВЛОВ  ВАЛЕРИЙ  ГРИГОРЬЕВИЧ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</si>
</sst>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[$-FC19]d\ mmmm\ yyyy\ &quot;г.&quot;"/>
  </numFmts>
  <fonts count="77">
    <font>
      <sz val="10"/>
      <name val="Arial Cyr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1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Arial Cyr"/>
      <family val="2"/>
    </font>
    <font>
      <sz val="10"/>
      <color indexed="30"/>
      <name val="Arial"/>
      <family val="2"/>
    </font>
    <font>
      <b/>
      <sz val="10"/>
      <color indexed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3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9"/>
      <color indexed="10"/>
      <name val="Arial Cyr"/>
      <family val="2"/>
    </font>
    <font>
      <sz val="10"/>
      <color indexed="60"/>
      <name val="Arial Cyr"/>
      <family val="2"/>
    </font>
    <font>
      <sz val="10"/>
      <color indexed="30"/>
      <name val="Times New Roman"/>
      <family val="1"/>
    </font>
    <font>
      <sz val="9"/>
      <color indexed="30"/>
      <name val="Arial Cyr"/>
      <family val="2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9"/>
      <color rgb="FFFF0000"/>
      <name val="Arial Cyr"/>
      <family val="2"/>
    </font>
    <font>
      <sz val="10"/>
      <color rgb="FFC00000"/>
      <name val="Arial Cyr"/>
      <family val="2"/>
    </font>
    <font>
      <sz val="10"/>
      <color rgb="FF0070C0"/>
      <name val="Times New Roman"/>
      <family val="1"/>
    </font>
    <font>
      <sz val="9"/>
      <color rgb="FF0070C0"/>
      <name val="Arial Cyr"/>
      <family val="2"/>
    </font>
    <font>
      <sz val="10"/>
      <color rgb="FF0070C0"/>
      <name val="Arial Cyr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/>
      <right style="medium"/>
      <top style="thin"/>
      <bottom style="thin">
        <color indexed="8"/>
      </bottom>
    </border>
    <border>
      <left/>
      <right/>
      <top/>
      <bottom style="thin"/>
    </border>
    <border>
      <left style="medium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7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3" fontId="4" fillId="33" borderId="0" xfId="0" applyNumberFormat="1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 applyProtection="1">
      <alignment horizontal="center" vertical="center"/>
      <protection/>
    </xf>
    <xf numFmtId="0" fontId="16" fillId="33" borderId="1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33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2" fillId="33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4" fillId="33" borderId="20" xfId="0" applyNumberFormat="1" applyFont="1" applyFill="1" applyBorder="1" applyAlignment="1" applyProtection="1">
      <alignment/>
      <protection/>
    </xf>
    <xf numFmtId="3" fontId="4" fillId="33" borderId="21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 locked="0"/>
    </xf>
    <xf numFmtId="0" fontId="11" fillId="33" borderId="22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 applyProtection="1">
      <alignment horizontal="center" vertical="center"/>
      <protection locked="0"/>
    </xf>
    <xf numFmtId="3" fontId="4" fillId="33" borderId="23" xfId="0" applyNumberFormat="1" applyFont="1" applyFill="1" applyBorder="1" applyAlignment="1" applyProtection="1">
      <alignment horizontal="center" vertical="center"/>
      <protection locked="0"/>
    </xf>
    <xf numFmtId="3" fontId="4" fillId="33" borderId="24" xfId="0" applyNumberFormat="1" applyFont="1" applyFill="1" applyBorder="1" applyAlignment="1" applyProtection="1">
      <alignment horizontal="center" vertical="center"/>
      <protection locked="0"/>
    </xf>
    <xf numFmtId="3" fontId="4" fillId="33" borderId="25" xfId="0" applyNumberFormat="1" applyFont="1" applyFill="1" applyBorder="1" applyAlignment="1" applyProtection="1">
      <alignment horizontal="center" vertical="center"/>
      <protection locked="0"/>
    </xf>
    <xf numFmtId="3" fontId="4" fillId="33" borderId="21" xfId="0" applyNumberFormat="1" applyFont="1" applyFill="1" applyBorder="1" applyAlignment="1" applyProtection="1">
      <alignment horizontal="center" vertical="center"/>
      <protection locked="0"/>
    </xf>
    <xf numFmtId="3" fontId="4" fillId="33" borderId="26" xfId="0" applyNumberFormat="1" applyFont="1" applyFill="1" applyBorder="1" applyAlignment="1" applyProtection="1">
      <alignment horizontal="center" vertical="center"/>
      <protection locked="0"/>
    </xf>
    <xf numFmtId="3" fontId="3" fillId="33" borderId="14" xfId="0" applyNumberFormat="1" applyFont="1" applyFill="1" applyBorder="1" applyAlignment="1" applyProtection="1">
      <alignment horizontal="center" vertical="center"/>
      <protection locked="0"/>
    </xf>
    <xf numFmtId="3" fontId="4" fillId="33" borderId="27" xfId="0" applyNumberFormat="1" applyFont="1" applyFill="1" applyBorder="1" applyAlignment="1" applyProtection="1">
      <alignment horizontal="center" vertical="center"/>
      <protection locked="0"/>
    </xf>
    <xf numFmtId="3" fontId="4" fillId="33" borderId="28" xfId="0" applyNumberFormat="1" applyFont="1" applyFill="1" applyBorder="1" applyAlignment="1" applyProtection="1">
      <alignment horizontal="center" vertical="center"/>
      <protection locked="0"/>
    </xf>
    <xf numFmtId="3" fontId="4" fillId="33" borderId="29" xfId="0" applyNumberFormat="1" applyFont="1" applyFill="1" applyBorder="1" applyAlignment="1" applyProtection="1">
      <alignment horizontal="center" vertical="center"/>
      <protection locked="0"/>
    </xf>
    <xf numFmtId="0" fontId="11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32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1" fillId="33" borderId="32" xfId="0" applyFont="1" applyFill="1" applyBorder="1" applyAlignment="1">
      <alignment horizontal="center" vertical="center"/>
    </xf>
    <xf numFmtId="0" fontId="0" fillId="33" borderId="0" xfId="0" applyFont="1" applyFill="1" applyAlignment="1" applyProtection="1">
      <alignment horizontal="center" vertical="center"/>
      <protection/>
    </xf>
    <xf numFmtId="3" fontId="3" fillId="35" borderId="35" xfId="0" applyNumberFormat="1" applyFont="1" applyFill="1" applyBorder="1" applyAlignment="1" applyProtection="1">
      <alignment horizontal="center" vertical="center"/>
      <protection/>
    </xf>
    <xf numFmtId="3" fontId="3" fillId="35" borderId="36" xfId="0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Alignment="1">
      <alignment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12" fillId="33" borderId="37" xfId="0" applyFont="1" applyFill="1" applyBorder="1" applyAlignment="1">
      <alignment horizontal="center" vertical="center"/>
    </xf>
    <xf numFmtId="180" fontId="3" fillId="33" borderId="14" xfId="55" applyNumberFormat="1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>
      <alignment horizontal="center" vertical="center"/>
    </xf>
    <xf numFmtId="3" fontId="3" fillId="33" borderId="38" xfId="0" applyNumberFormat="1" applyFont="1" applyFill="1" applyBorder="1" applyAlignment="1" applyProtection="1">
      <alignment horizontal="center" vertical="center"/>
      <protection/>
    </xf>
    <xf numFmtId="0" fontId="14" fillId="34" borderId="31" xfId="0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32" xfId="0" applyFont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14" fillId="34" borderId="1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12" fillId="33" borderId="11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center"/>
    </xf>
    <xf numFmtId="3" fontId="10" fillId="33" borderId="24" xfId="0" applyNumberFormat="1" applyFont="1" applyFill="1" applyBorder="1" applyAlignment="1" applyProtection="1">
      <alignment horizontal="center" vertical="center"/>
      <protection locked="0"/>
    </xf>
    <xf numFmtId="3" fontId="10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 applyProtection="1">
      <alignment horizontal="center" vertical="center"/>
      <protection/>
    </xf>
    <xf numFmtId="3" fontId="3" fillId="35" borderId="40" xfId="0" applyNumberFormat="1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3" fontId="3" fillId="0" borderId="14" xfId="0" applyNumberFormat="1" applyFont="1" applyFill="1" applyBorder="1" applyAlignment="1" applyProtection="1">
      <alignment horizontal="center"/>
      <protection/>
    </xf>
    <xf numFmtId="3" fontId="3" fillId="35" borderId="24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21" xfId="0" applyNumberFormat="1" applyFont="1" applyFill="1" applyBorder="1" applyAlignment="1" applyProtection="1">
      <alignment horizontal="center" vertical="center"/>
      <protection locked="0"/>
    </xf>
    <xf numFmtId="10" fontId="3" fillId="33" borderId="38" xfId="0" applyNumberFormat="1" applyFont="1" applyFill="1" applyBorder="1" applyAlignment="1" applyProtection="1">
      <alignment horizontal="center" vertical="center"/>
      <protection/>
    </xf>
    <xf numFmtId="3" fontId="4" fillId="33" borderId="35" xfId="0" applyNumberFormat="1" applyFont="1" applyFill="1" applyBorder="1" applyAlignment="1" applyProtection="1">
      <alignment horizontal="center" vertical="center"/>
      <protection locked="0"/>
    </xf>
    <xf numFmtId="3" fontId="9" fillId="33" borderId="25" xfId="0" applyNumberFormat="1" applyFont="1" applyFill="1" applyBorder="1" applyAlignment="1" applyProtection="1">
      <alignment horizontal="center" vertical="center"/>
      <protection locked="0"/>
    </xf>
    <xf numFmtId="180" fontId="3" fillId="35" borderId="41" xfId="55" applyNumberFormat="1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3" fillId="0" borderId="31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4" fillId="33" borderId="32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/>
    </xf>
    <xf numFmtId="3" fontId="3" fillId="33" borderId="38" xfId="0" applyNumberFormat="1" applyFont="1" applyFill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>
      <alignment horizontal="center" vertical="center"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8" fillId="33" borderId="43" xfId="0" applyFont="1" applyFill="1" applyBorder="1" applyAlignment="1">
      <alignment horizontal="center" vertical="center"/>
    </xf>
    <xf numFmtId="0" fontId="8" fillId="0" borderId="44" xfId="0" applyFont="1" applyBorder="1" applyAlignment="1">
      <alignment/>
    </xf>
    <xf numFmtId="0" fontId="4" fillId="33" borderId="44" xfId="0" applyFont="1" applyFill="1" applyBorder="1" applyAlignment="1">
      <alignment horizontal="center" vertical="center"/>
    </xf>
    <xf numFmtId="3" fontId="4" fillId="33" borderId="4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3" fillId="33" borderId="32" xfId="0" applyFont="1" applyFill="1" applyBorder="1" applyAlignment="1">
      <alignment horizontal="left" vertical="center"/>
    </xf>
    <xf numFmtId="49" fontId="3" fillId="33" borderId="32" xfId="0" applyNumberFormat="1" applyFont="1" applyFill="1" applyBorder="1" applyAlignment="1">
      <alignment horizontal="left" vertical="center"/>
    </xf>
    <xf numFmtId="0" fontId="8" fillId="33" borderId="43" xfId="0" applyFont="1" applyFill="1" applyBorder="1" applyAlignment="1">
      <alignment vertical="center"/>
    </xf>
    <xf numFmtId="0" fontId="8" fillId="0" borderId="44" xfId="0" applyFont="1" applyBorder="1" applyAlignment="1">
      <alignment/>
    </xf>
    <xf numFmtId="0" fontId="4" fillId="33" borderId="45" xfId="0" applyFont="1" applyFill="1" applyBorder="1" applyAlignment="1">
      <alignment horizontal="left" vertical="center"/>
    </xf>
    <xf numFmtId="0" fontId="72" fillId="0" borderId="0" xfId="0" applyFont="1" applyAlignment="1">
      <alignment/>
    </xf>
    <xf numFmtId="0" fontId="73" fillId="0" borderId="0" xfId="0" applyNumberFormat="1" applyFont="1" applyFill="1" applyBorder="1" applyAlignment="1" applyProtection="1">
      <alignment horizontal="center" vertical="center"/>
      <protection/>
    </xf>
    <xf numFmtId="0" fontId="74" fillId="0" borderId="0" xfId="0" applyFont="1" applyBorder="1" applyAlignment="1">
      <alignment horizontal="center" vertical="center"/>
    </xf>
    <xf numFmtId="0" fontId="75" fillId="0" borderId="0" xfId="0" applyFont="1" applyAlignment="1">
      <alignment/>
    </xf>
    <xf numFmtId="3" fontId="3" fillId="33" borderId="14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3" fontId="3" fillId="33" borderId="28" xfId="0" applyNumberFormat="1" applyFont="1" applyFill="1" applyBorder="1" applyAlignment="1" applyProtection="1">
      <alignment horizontal="center" vertical="center"/>
      <protection locked="0"/>
    </xf>
    <xf numFmtId="3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>
      <alignment horizontal="center" vertical="center"/>
    </xf>
    <xf numFmtId="3" fontId="3" fillId="35" borderId="46" xfId="0" applyNumberFormat="1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 applyProtection="1">
      <alignment horizontal="center" vertical="center"/>
      <protection locked="0"/>
    </xf>
    <xf numFmtId="3" fontId="3" fillId="33" borderId="23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wrapText="1"/>
    </xf>
    <xf numFmtId="0" fontId="20" fillId="33" borderId="32" xfId="0" applyFont="1" applyFill="1" applyBorder="1" applyAlignment="1">
      <alignment horizontal="left" vertical="center"/>
    </xf>
    <xf numFmtId="0" fontId="20" fillId="34" borderId="32" xfId="0" applyFont="1" applyFill="1" applyBorder="1" applyAlignment="1">
      <alignment horizontal="left" vertical="center"/>
    </xf>
    <xf numFmtId="0" fontId="5" fillId="33" borderId="32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20" fillId="33" borderId="32" xfId="0" applyFont="1" applyFill="1" applyBorder="1" applyAlignment="1">
      <alignment horizontal="left"/>
    </xf>
    <xf numFmtId="0" fontId="3" fillId="33" borderId="32" xfId="0" applyNumberFormat="1" applyFont="1" applyFill="1" applyBorder="1" applyAlignment="1">
      <alignment horizontal="left" vertical="center"/>
    </xf>
    <xf numFmtId="0" fontId="3" fillId="33" borderId="32" xfId="0" applyNumberFormat="1" applyFont="1" applyFill="1" applyBorder="1" applyAlignment="1">
      <alignment horizontal="left"/>
    </xf>
    <xf numFmtId="49" fontId="2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/>
    </xf>
    <xf numFmtId="0" fontId="7" fillId="0" borderId="48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="80" zoomScaleNormal="80" workbookViewId="0" topLeftCell="A124">
      <selection activeCell="D99" sqref="D99"/>
    </sheetView>
  </sheetViews>
  <sheetFormatPr defaultColWidth="9.00390625" defaultRowHeight="12.75"/>
  <cols>
    <col min="1" max="1" width="5.625" style="3" customWidth="1"/>
    <col min="2" max="2" width="77.00390625" style="10" customWidth="1"/>
    <col min="3" max="3" width="10.125" style="63" customWidth="1"/>
    <col min="4" max="4" width="10.00390625" style="42" customWidth="1"/>
    <col min="5" max="5" width="6.125" style="10" hidden="1" customWidth="1"/>
    <col min="6" max="6" width="13.125" style="74" customWidth="1"/>
    <col min="7" max="7" width="39.125" style="10" customWidth="1"/>
    <col min="8" max="8" width="8.875" style="10" customWidth="1"/>
    <col min="9" max="9" width="22.00390625" style="10" customWidth="1"/>
    <col min="10" max="16384" width="8.875" style="10" customWidth="1"/>
  </cols>
  <sheetData>
    <row r="1" spans="2:4" ht="12.75">
      <c r="B1" s="1" t="s">
        <v>58</v>
      </c>
      <c r="D1" s="2" t="s">
        <v>59</v>
      </c>
    </row>
    <row r="2" spans="2:4" ht="12.75">
      <c r="B2" s="1" t="s">
        <v>71</v>
      </c>
      <c r="C2" s="3"/>
      <c r="D2" s="4"/>
    </row>
    <row r="3" spans="2:4" ht="12.75">
      <c r="B3" s="5"/>
      <c r="C3" s="3"/>
      <c r="D3" s="4"/>
    </row>
    <row r="4" spans="1:4" ht="15.75">
      <c r="A4" s="166" t="s">
        <v>92</v>
      </c>
      <c r="B4" s="166"/>
      <c r="C4" s="166"/>
      <c r="D4" s="166"/>
    </row>
    <row r="5" spans="1:4" ht="15.75">
      <c r="A5" s="167" t="s">
        <v>93</v>
      </c>
      <c r="B5" s="167"/>
      <c r="C5" s="167"/>
      <c r="D5" s="167"/>
    </row>
    <row r="6" spans="1:4" ht="15.75">
      <c r="A6" s="168" t="s">
        <v>196</v>
      </c>
      <c r="B6" s="168"/>
      <c r="C6" s="168"/>
      <c r="D6" s="168"/>
    </row>
    <row r="7" spans="1:6" ht="48" customHeight="1">
      <c r="A7" s="57"/>
      <c r="B7" s="170" t="s">
        <v>197</v>
      </c>
      <c r="C7" s="170"/>
      <c r="D7" s="155"/>
      <c r="E7" s="6">
        <f>COUNTA(B7)</f>
        <v>1</v>
      </c>
      <c r="F7" s="75" t="str">
        <f>IF(E7=1," ","Не заполнено")</f>
        <v> </v>
      </c>
    </row>
    <row r="8" spans="1:6" ht="13.5" thickBot="1">
      <c r="A8" s="169" t="s">
        <v>62</v>
      </c>
      <c r="B8" s="169"/>
      <c r="C8" s="169"/>
      <c r="D8" s="169"/>
      <c r="F8" s="75"/>
    </row>
    <row r="9" spans="1:6" ht="18.75">
      <c r="A9" s="128" t="s">
        <v>0</v>
      </c>
      <c r="B9" s="129" t="s">
        <v>89</v>
      </c>
      <c r="C9" s="130"/>
      <c r="D9" s="131"/>
      <c r="F9" s="75"/>
    </row>
    <row r="10" spans="1:6" ht="16.5" thickBot="1">
      <c r="A10" s="156" t="s">
        <v>1</v>
      </c>
      <c r="B10" s="132" t="s">
        <v>180</v>
      </c>
      <c r="C10" s="64"/>
      <c r="D10" s="39"/>
      <c r="F10" s="75"/>
    </row>
    <row r="11" spans="1:6" ht="16.5" thickBot="1">
      <c r="A11" s="58"/>
      <c r="B11" s="132" t="s">
        <v>181</v>
      </c>
      <c r="C11" s="43" t="s">
        <v>2</v>
      </c>
      <c r="D11" s="20">
        <f>D12+D13+D14+D16</f>
        <v>57</v>
      </c>
      <c r="E11" s="6"/>
      <c r="F11" s="75"/>
    </row>
    <row r="12" spans="1:6" ht="17.25" thickBot="1">
      <c r="A12" s="119" t="s">
        <v>3</v>
      </c>
      <c r="B12" s="118" t="s">
        <v>41</v>
      </c>
      <c r="C12" s="7"/>
      <c r="D12" s="50">
        <v>31</v>
      </c>
      <c r="E12" s="6">
        <f>COUNTA(D12)</f>
        <v>1</v>
      </c>
      <c r="F12" s="75" t="str">
        <f>IF(E12=1," ","Не заполнено")</f>
        <v> </v>
      </c>
    </row>
    <row r="13" spans="1:6" ht="17.25" thickBot="1">
      <c r="A13" s="119" t="s">
        <v>4</v>
      </c>
      <c r="B13" s="118" t="s">
        <v>42</v>
      </c>
      <c r="C13" s="7"/>
      <c r="D13" s="50">
        <v>21</v>
      </c>
      <c r="E13" s="6">
        <f>COUNTA(D13)</f>
        <v>1</v>
      </c>
      <c r="F13" s="75" t="str">
        <f>IF(E13=1," ","Не заполнено")</f>
        <v> </v>
      </c>
    </row>
    <row r="14" spans="1:6" ht="17.25" thickBot="1">
      <c r="A14" s="119" t="s">
        <v>5</v>
      </c>
      <c r="B14" s="118" t="s">
        <v>171</v>
      </c>
      <c r="C14" s="7"/>
      <c r="D14" s="50">
        <v>1</v>
      </c>
      <c r="E14" s="6">
        <f>COUNTA(D14)</f>
        <v>1</v>
      </c>
      <c r="F14" s="75" t="str">
        <f>IF(E14=1," ","Не заполнено")</f>
        <v> </v>
      </c>
    </row>
    <row r="15" spans="1:6" ht="15" thickBot="1">
      <c r="A15" s="59"/>
      <c r="B15" s="32" t="s">
        <v>65</v>
      </c>
      <c r="C15" s="7"/>
      <c r="D15" s="50">
        <v>0</v>
      </c>
      <c r="E15" s="6">
        <f>COUNTA(D15)</f>
        <v>1</v>
      </c>
      <c r="F15" s="75" t="str">
        <f>IF(E15=1," ","Не заполнено")</f>
        <v> </v>
      </c>
    </row>
    <row r="16" spans="1:6" ht="17.25" thickBot="1">
      <c r="A16" s="119" t="s">
        <v>63</v>
      </c>
      <c r="B16" s="118" t="s">
        <v>64</v>
      </c>
      <c r="C16" s="7"/>
      <c r="D16" s="50">
        <v>4</v>
      </c>
      <c r="E16" s="6">
        <f>COUNTA(D16)</f>
        <v>1</v>
      </c>
      <c r="F16" s="75" t="str">
        <f>IF(E16=1," ","Не заполнено")</f>
        <v> </v>
      </c>
    </row>
    <row r="17" spans="1:6" ht="17.25" customHeight="1" thickBot="1">
      <c r="A17" s="157" t="s">
        <v>6</v>
      </c>
      <c r="B17" s="132" t="s">
        <v>99</v>
      </c>
      <c r="C17" s="86"/>
      <c r="D17" s="104" t="s">
        <v>27</v>
      </c>
      <c r="E17" s="6"/>
      <c r="F17" s="75"/>
    </row>
    <row r="18" spans="1:6" ht="13.5" customHeight="1" thickBot="1">
      <c r="A18" s="60"/>
      <c r="B18" s="132" t="s">
        <v>98</v>
      </c>
      <c r="C18" s="81"/>
      <c r="D18" s="83">
        <f>D19+D23+D27+D40+D44</f>
        <v>58</v>
      </c>
      <c r="E18" s="6"/>
      <c r="F18" s="75"/>
    </row>
    <row r="19" spans="1:6" ht="17.25" thickBot="1">
      <c r="A19" s="119" t="s">
        <v>172</v>
      </c>
      <c r="B19" s="118" t="s">
        <v>41</v>
      </c>
      <c r="C19" s="7"/>
      <c r="D19" s="50">
        <v>31</v>
      </c>
      <c r="E19" s="6">
        <f aca="true" t="shared" si="0" ref="E19:E45">COUNTA(D19)</f>
        <v>1</v>
      </c>
      <c r="F19" s="75" t="str">
        <f aca="true" t="shared" si="1" ref="F19:F45">IF(E19=1," ","Не заполнено")</f>
        <v> </v>
      </c>
    </row>
    <row r="20" spans="1:6" ht="15">
      <c r="A20" s="59"/>
      <c r="B20" s="9" t="s">
        <v>157</v>
      </c>
      <c r="C20" s="66"/>
      <c r="D20" s="51">
        <v>1238</v>
      </c>
      <c r="E20" s="6">
        <f t="shared" si="0"/>
        <v>1</v>
      </c>
      <c r="F20" s="75" t="str">
        <f t="shared" si="1"/>
        <v> </v>
      </c>
    </row>
    <row r="21" spans="1:6" ht="15">
      <c r="A21" s="59"/>
      <c r="B21" s="9" t="s">
        <v>162</v>
      </c>
      <c r="C21" s="67"/>
      <c r="D21" s="52">
        <v>708</v>
      </c>
      <c r="E21" s="6">
        <f t="shared" si="0"/>
        <v>1</v>
      </c>
      <c r="F21" s="75" t="str">
        <f t="shared" si="1"/>
        <v> </v>
      </c>
    </row>
    <row r="22" spans="1:6" ht="15.75" thickBot="1">
      <c r="A22" s="59"/>
      <c r="B22" s="9" t="s">
        <v>156</v>
      </c>
      <c r="C22" s="67"/>
      <c r="D22" s="53">
        <v>145</v>
      </c>
      <c r="E22" s="6">
        <f>COUNTA(D22)</f>
        <v>1</v>
      </c>
      <c r="F22" s="75" t="str">
        <f t="shared" si="1"/>
        <v> </v>
      </c>
    </row>
    <row r="23" spans="1:6" ht="17.25" thickBot="1">
      <c r="A23" s="119" t="s">
        <v>173</v>
      </c>
      <c r="B23" s="118" t="s">
        <v>42</v>
      </c>
      <c r="C23" s="7"/>
      <c r="D23" s="50">
        <v>21</v>
      </c>
      <c r="E23" s="6">
        <f t="shared" si="0"/>
        <v>1</v>
      </c>
      <c r="F23" s="75" t="str">
        <f t="shared" si="1"/>
        <v> </v>
      </c>
    </row>
    <row r="24" spans="1:6" ht="15">
      <c r="A24" s="59"/>
      <c r="B24" s="9" t="s">
        <v>32</v>
      </c>
      <c r="C24" s="65"/>
      <c r="D24" s="51">
        <v>776</v>
      </c>
      <c r="E24" s="6">
        <f t="shared" si="0"/>
        <v>1</v>
      </c>
      <c r="F24" s="75" t="str">
        <f t="shared" si="1"/>
        <v> </v>
      </c>
    </row>
    <row r="25" spans="1:6" ht="15">
      <c r="A25" s="59"/>
      <c r="B25" s="9" t="s">
        <v>162</v>
      </c>
      <c r="C25" s="67"/>
      <c r="D25" s="52">
        <v>344</v>
      </c>
      <c r="E25" s="6">
        <f t="shared" si="0"/>
        <v>1</v>
      </c>
      <c r="F25" s="75" t="str">
        <f t="shared" si="1"/>
        <v> </v>
      </c>
    </row>
    <row r="26" spans="1:6" ht="15.75" thickBot="1">
      <c r="A26" s="59"/>
      <c r="B26" s="9" t="s">
        <v>156</v>
      </c>
      <c r="C26" s="67"/>
      <c r="D26" s="53">
        <v>108</v>
      </c>
      <c r="E26" s="6">
        <f>COUNTA(D26)</f>
        <v>1</v>
      </c>
      <c r="F26" s="75" t="str">
        <f t="shared" si="1"/>
        <v> </v>
      </c>
    </row>
    <row r="27" spans="1:6" ht="17.25" thickBot="1">
      <c r="A27" s="119" t="s">
        <v>174</v>
      </c>
      <c r="B27" s="13" t="s">
        <v>94</v>
      </c>
      <c r="C27" s="144"/>
      <c r="D27" s="20">
        <f>D28+D29+D30</f>
        <v>1</v>
      </c>
      <c r="E27" s="6"/>
      <c r="F27" s="75"/>
    </row>
    <row r="28" spans="1:6" ht="15">
      <c r="A28" s="119"/>
      <c r="B28" s="143" t="s">
        <v>154</v>
      </c>
      <c r="C28" s="145"/>
      <c r="D28" s="147">
        <v>0</v>
      </c>
      <c r="E28" s="6">
        <f aca="true" t="shared" si="2" ref="E28:E34">COUNTA(D28)</f>
        <v>1</v>
      </c>
      <c r="F28" s="75" t="str">
        <f t="shared" si="1"/>
        <v> </v>
      </c>
    </row>
    <row r="29" spans="1:6" ht="15">
      <c r="A29" s="119"/>
      <c r="B29" s="9" t="s">
        <v>152</v>
      </c>
      <c r="C29" s="145"/>
      <c r="D29" s="146">
        <v>0</v>
      </c>
      <c r="E29" s="6">
        <f t="shared" si="2"/>
        <v>1</v>
      </c>
      <c r="F29" s="75" t="str">
        <f t="shared" si="1"/>
        <v> </v>
      </c>
    </row>
    <row r="30" spans="1:6" ht="15">
      <c r="A30" s="119"/>
      <c r="B30" s="13" t="s">
        <v>153</v>
      </c>
      <c r="C30" s="145"/>
      <c r="D30" s="146">
        <v>1</v>
      </c>
      <c r="E30" s="6">
        <f t="shared" si="2"/>
        <v>1</v>
      </c>
      <c r="F30" s="75" t="str">
        <f t="shared" si="1"/>
        <v> </v>
      </c>
    </row>
    <row r="31" spans="1:6" ht="15">
      <c r="A31" s="119" t="s">
        <v>175</v>
      </c>
      <c r="B31" s="143" t="s">
        <v>182</v>
      </c>
      <c r="C31" s="145"/>
      <c r="D31" s="146">
        <v>14</v>
      </c>
      <c r="E31" s="6">
        <f t="shared" si="2"/>
        <v>1</v>
      </c>
      <c r="F31" s="75" t="str">
        <f t="shared" si="1"/>
        <v> </v>
      </c>
    </row>
    <row r="32" spans="1:6" ht="15">
      <c r="A32" s="119"/>
      <c r="B32" s="143" t="s">
        <v>164</v>
      </c>
      <c r="C32" s="145"/>
      <c r="D32" s="146">
        <v>12</v>
      </c>
      <c r="E32" s="6">
        <f t="shared" si="2"/>
        <v>1</v>
      </c>
      <c r="F32" s="75" t="str">
        <f t="shared" si="1"/>
        <v> </v>
      </c>
    </row>
    <row r="33" spans="1:6" ht="15">
      <c r="A33" s="119"/>
      <c r="B33" s="9" t="s">
        <v>156</v>
      </c>
      <c r="C33" s="145"/>
      <c r="D33" s="146">
        <v>0</v>
      </c>
      <c r="E33" s="6">
        <f t="shared" si="2"/>
        <v>1</v>
      </c>
      <c r="F33" s="75" t="str">
        <f t="shared" si="1"/>
        <v> </v>
      </c>
    </row>
    <row r="34" spans="1:6" ht="15.75" thickBot="1">
      <c r="A34" s="119" t="s">
        <v>176</v>
      </c>
      <c r="B34" s="143" t="s">
        <v>155</v>
      </c>
      <c r="C34" s="145"/>
      <c r="D34" s="146">
        <v>0</v>
      </c>
      <c r="E34" s="6">
        <f t="shared" si="2"/>
        <v>1</v>
      </c>
      <c r="F34" s="75" t="str">
        <f t="shared" si="1"/>
        <v> </v>
      </c>
    </row>
    <row r="35" spans="1:6" ht="15" thickBot="1">
      <c r="A35" s="61" t="s">
        <v>100</v>
      </c>
      <c r="B35" s="62" t="s">
        <v>101</v>
      </c>
      <c r="C35" s="7"/>
      <c r="D35" s="50">
        <v>0</v>
      </c>
      <c r="E35" s="6">
        <f t="shared" si="0"/>
        <v>1</v>
      </c>
      <c r="F35" s="75" t="str">
        <f t="shared" si="1"/>
        <v> </v>
      </c>
    </row>
    <row r="36" spans="1:6" ht="15">
      <c r="A36" s="59"/>
      <c r="B36" s="31" t="s">
        <v>28</v>
      </c>
      <c r="C36" s="65"/>
      <c r="D36" s="51">
        <v>0</v>
      </c>
      <c r="E36" s="6">
        <f t="shared" si="0"/>
        <v>1</v>
      </c>
      <c r="F36" s="75" t="str">
        <f t="shared" si="1"/>
        <v> </v>
      </c>
    </row>
    <row r="37" spans="1:6" ht="15">
      <c r="A37" s="59"/>
      <c r="B37" s="31" t="s">
        <v>164</v>
      </c>
      <c r="C37" s="65"/>
      <c r="D37" s="52">
        <v>0</v>
      </c>
      <c r="E37" s="6">
        <f t="shared" si="0"/>
        <v>1</v>
      </c>
      <c r="F37" s="75" t="str">
        <f t="shared" si="1"/>
        <v> </v>
      </c>
    </row>
    <row r="38" spans="1:6" ht="15">
      <c r="A38" s="59"/>
      <c r="B38" s="9" t="s">
        <v>156</v>
      </c>
      <c r="C38" s="65"/>
      <c r="D38" s="53">
        <v>0</v>
      </c>
      <c r="E38" s="6">
        <f>COUNTA(D38)</f>
        <v>1</v>
      </c>
      <c r="F38" s="75" t="str">
        <f t="shared" si="1"/>
        <v> </v>
      </c>
    </row>
    <row r="39" spans="1:6" ht="15.75" thickBot="1">
      <c r="A39" s="119"/>
      <c r="B39" s="36" t="s">
        <v>31</v>
      </c>
      <c r="C39" s="66"/>
      <c r="D39" s="53">
        <v>0</v>
      </c>
      <c r="E39" s="6">
        <f t="shared" si="0"/>
        <v>1</v>
      </c>
      <c r="F39" s="75" t="str">
        <f t="shared" si="1"/>
        <v> </v>
      </c>
    </row>
    <row r="40" spans="1:6" ht="17.25" thickBot="1">
      <c r="A40" s="119" t="s">
        <v>177</v>
      </c>
      <c r="B40" s="118" t="s">
        <v>64</v>
      </c>
      <c r="C40" s="7"/>
      <c r="D40" s="50">
        <v>4</v>
      </c>
      <c r="E40" s="6">
        <f t="shared" si="0"/>
        <v>1</v>
      </c>
      <c r="F40" s="75" t="str">
        <f t="shared" si="1"/>
        <v> </v>
      </c>
    </row>
    <row r="41" spans="1:6" ht="15">
      <c r="A41" s="59"/>
      <c r="B41" s="9" t="s">
        <v>29</v>
      </c>
      <c r="C41" s="65"/>
      <c r="D41" s="51">
        <v>55</v>
      </c>
      <c r="E41" s="6">
        <f t="shared" si="0"/>
        <v>1</v>
      </c>
      <c r="F41" s="75" t="str">
        <f t="shared" si="1"/>
        <v> </v>
      </c>
    </row>
    <row r="42" spans="1:6" ht="15">
      <c r="A42" s="59"/>
      <c r="B42" s="9" t="s">
        <v>164</v>
      </c>
      <c r="C42" s="65"/>
      <c r="D42" s="52">
        <v>26</v>
      </c>
      <c r="E42" s="6">
        <f t="shared" si="0"/>
        <v>1</v>
      </c>
      <c r="F42" s="75" t="str">
        <f t="shared" si="1"/>
        <v> </v>
      </c>
    </row>
    <row r="43" spans="1:6" ht="15.75" thickBot="1">
      <c r="A43" s="59"/>
      <c r="B43" s="9" t="s">
        <v>156</v>
      </c>
      <c r="C43" s="65"/>
      <c r="D43" s="53">
        <v>7</v>
      </c>
      <c r="E43" s="6">
        <f>COUNTA(D43)</f>
        <v>1</v>
      </c>
      <c r="F43" s="75" t="str">
        <f t="shared" si="1"/>
        <v> </v>
      </c>
    </row>
    <row r="44" spans="1:6" s="12" customFormat="1" ht="15" customHeight="1" thickBot="1">
      <c r="A44" s="119" t="s">
        <v>7</v>
      </c>
      <c r="B44" s="118" t="s">
        <v>95</v>
      </c>
      <c r="C44" s="14"/>
      <c r="D44" s="50">
        <v>1</v>
      </c>
      <c r="E44" s="6">
        <f t="shared" si="0"/>
        <v>1</v>
      </c>
      <c r="F44" s="75" t="str">
        <f t="shared" si="1"/>
        <v> </v>
      </c>
    </row>
    <row r="45" spans="1:6" ht="15.75" thickBot="1">
      <c r="A45" s="59"/>
      <c r="B45" s="9" t="s">
        <v>74</v>
      </c>
      <c r="C45" s="68"/>
      <c r="D45" s="49">
        <v>66</v>
      </c>
      <c r="E45" s="6">
        <f t="shared" si="0"/>
        <v>1</v>
      </c>
      <c r="F45" s="75" t="str">
        <f t="shared" si="1"/>
        <v> </v>
      </c>
    </row>
    <row r="46" spans="1:6" ht="15.75" customHeight="1" thickBot="1">
      <c r="A46" s="156" t="s">
        <v>178</v>
      </c>
      <c r="B46" s="118" t="s">
        <v>183</v>
      </c>
      <c r="C46" s="151"/>
      <c r="D46" s="20">
        <f>D20+D24+D31+D41+D45</f>
        <v>2149</v>
      </c>
      <c r="E46" s="6"/>
      <c r="F46" s="75"/>
    </row>
    <row r="47" spans="1:6" ht="13.5" customHeight="1">
      <c r="A47" s="119"/>
      <c r="B47" s="9" t="s">
        <v>164</v>
      </c>
      <c r="C47" s="65"/>
      <c r="D47" s="40">
        <f>D21+D25+D32+D42</f>
        <v>1090</v>
      </c>
      <c r="E47" s="6"/>
      <c r="F47" s="75"/>
    </row>
    <row r="48" spans="1:6" ht="13.5" customHeight="1" thickBot="1">
      <c r="A48" s="119"/>
      <c r="B48" s="9" t="s">
        <v>156</v>
      </c>
      <c r="C48" s="65"/>
      <c r="D48" s="40">
        <f>D22+D26+D33+D43</f>
        <v>260</v>
      </c>
      <c r="E48" s="6"/>
      <c r="F48" s="75"/>
    </row>
    <row r="49" spans="1:6" ht="13.5" customHeight="1" thickBot="1">
      <c r="A49" s="160" t="s">
        <v>179</v>
      </c>
      <c r="B49" s="132" t="s">
        <v>195</v>
      </c>
      <c r="C49" s="64"/>
      <c r="D49" s="80">
        <f>D34</f>
        <v>0</v>
      </c>
      <c r="E49"/>
      <c r="F49" s="75"/>
    </row>
    <row r="50" spans="1:6" ht="19.5" thickBot="1">
      <c r="A50" s="128" t="s">
        <v>8</v>
      </c>
      <c r="B50" s="129" t="s">
        <v>9</v>
      </c>
      <c r="C50" s="122"/>
      <c r="D50" s="101" t="s">
        <v>27</v>
      </c>
      <c r="E50"/>
      <c r="F50" s="75"/>
    </row>
    <row r="51" spans="1:7" ht="16.5" thickBot="1">
      <c r="A51" s="158" t="s">
        <v>184</v>
      </c>
      <c r="B51" s="132" t="s">
        <v>102</v>
      </c>
      <c r="C51" s="55" t="s">
        <v>2</v>
      </c>
      <c r="D51" s="20">
        <f>D55+D59+D63+D79+D83</f>
        <v>56</v>
      </c>
      <c r="E51"/>
      <c r="F51" s="75"/>
      <c r="G51" s="76">
        <f>IF(D51-D108=0,,"'НЕПРАВИЛЬНО! НЕ РАВНО п.п.3.1.1.1.!")</f>
        <v>0</v>
      </c>
    </row>
    <row r="52" spans="1:6" s="90" customFormat="1" ht="15">
      <c r="A52" s="119" t="s">
        <v>10</v>
      </c>
      <c r="B52" s="88" t="s">
        <v>75</v>
      </c>
      <c r="C52" s="95"/>
      <c r="D52" s="97">
        <v>0</v>
      </c>
      <c r="E52" s="89">
        <f aca="true" t="shared" si="3" ref="E52:E62">COUNTA(D52)</f>
        <v>1</v>
      </c>
      <c r="F52" s="75" t="str">
        <f aca="true" t="shared" si="4" ref="F52:F62">IF(E52=1," ","Не заполнено")</f>
        <v> </v>
      </c>
    </row>
    <row r="53" spans="1:6" s="90" customFormat="1" ht="15.75" thickBot="1">
      <c r="A53" s="87"/>
      <c r="B53" s="91" t="s">
        <v>76</v>
      </c>
      <c r="C53" s="95"/>
      <c r="D53" s="96">
        <v>0</v>
      </c>
      <c r="E53" s="89">
        <f t="shared" si="3"/>
        <v>1</v>
      </c>
      <c r="F53" s="75" t="str">
        <f t="shared" si="4"/>
        <v> </v>
      </c>
    </row>
    <row r="54" spans="1:6" ht="15.75" thickBot="1">
      <c r="A54" s="119" t="s">
        <v>51</v>
      </c>
      <c r="B54" s="13" t="s">
        <v>166</v>
      </c>
      <c r="C54" s="34"/>
      <c r="D54" s="50">
        <v>5</v>
      </c>
      <c r="E54" s="89">
        <f t="shared" si="3"/>
        <v>1</v>
      </c>
      <c r="F54" s="75" t="str">
        <f t="shared" si="4"/>
        <v> </v>
      </c>
    </row>
    <row r="55" spans="1:6" ht="17.25" thickBot="1">
      <c r="A55" s="119" t="s">
        <v>53</v>
      </c>
      <c r="B55" s="118" t="s">
        <v>38</v>
      </c>
      <c r="C55" s="35"/>
      <c r="D55" s="50">
        <v>31</v>
      </c>
      <c r="E55" s="6">
        <f t="shared" si="3"/>
        <v>1</v>
      </c>
      <c r="F55" s="75" t="str">
        <f t="shared" si="4"/>
        <v> </v>
      </c>
    </row>
    <row r="56" spans="1:6" ht="15">
      <c r="A56" s="59"/>
      <c r="B56" s="9" t="s">
        <v>167</v>
      </c>
      <c r="C56" s="16"/>
      <c r="D56" s="48">
        <v>1142</v>
      </c>
      <c r="E56" s="6">
        <f t="shared" si="3"/>
        <v>1</v>
      </c>
      <c r="F56" s="75" t="str">
        <f t="shared" si="4"/>
        <v> </v>
      </c>
    </row>
    <row r="57" spans="1:8" ht="15">
      <c r="A57" s="59"/>
      <c r="B57" s="9" t="s">
        <v>164</v>
      </c>
      <c r="C57" s="98"/>
      <c r="D57" s="45">
        <v>689</v>
      </c>
      <c r="E57" s="6">
        <f t="shared" si="3"/>
        <v>1</v>
      </c>
      <c r="F57" s="75" t="str">
        <f t="shared" si="4"/>
        <v> </v>
      </c>
      <c r="H57" s="69"/>
    </row>
    <row r="58" spans="1:6" ht="15.75" thickBot="1">
      <c r="A58" s="59"/>
      <c r="B58" s="9" t="s">
        <v>156</v>
      </c>
      <c r="C58" s="17"/>
      <c r="D58" s="47">
        <v>145</v>
      </c>
      <c r="E58" s="6">
        <f>COUNTA(D58)</f>
        <v>1</v>
      </c>
      <c r="F58" s="75" t="str">
        <f t="shared" si="4"/>
        <v> </v>
      </c>
    </row>
    <row r="59" spans="1:6" ht="17.25" thickBot="1">
      <c r="A59" s="119" t="s">
        <v>11</v>
      </c>
      <c r="B59" s="118" t="s">
        <v>43</v>
      </c>
      <c r="C59" s="77"/>
      <c r="D59" s="50">
        <v>21</v>
      </c>
      <c r="E59" s="6">
        <f t="shared" si="3"/>
        <v>1</v>
      </c>
      <c r="F59" s="75" t="str">
        <f t="shared" si="4"/>
        <v> </v>
      </c>
    </row>
    <row r="60" spans="1:6" ht="15">
      <c r="A60" s="59"/>
      <c r="B60" s="9" t="s">
        <v>168</v>
      </c>
      <c r="C60" s="18"/>
      <c r="D60" s="48">
        <v>788</v>
      </c>
      <c r="E60" s="6">
        <f t="shared" si="3"/>
        <v>1</v>
      </c>
      <c r="F60" s="75" t="str">
        <f t="shared" si="4"/>
        <v> </v>
      </c>
    </row>
    <row r="61" spans="1:6" ht="15">
      <c r="A61" s="59"/>
      <c r="B61" s="9" t="s">
        <v>164</v>
      </c>
      <c r="C61" s="19"/>
      <c r="D61" s="45">
        <v>330</v>
      </c>
      <c r="E61" s="6">
        <f t="shared" si="3"/>
        <v>1</v>
      </c>
      <c r="F61" s="75" t="str">
        <f t="shared" si="4"/>
        <v> </v>
      </c>
    </row>
    <row r="62" spans="1:6" ht="15.75" thickBot="1">
      <c r="A62" s="84"/>
      <c r="B62" s="9" t="s">
        <v>156</v>
      </c>
      <c r="C62" s="56"/>
      <c r="D62" s="45">
        <v>108</v>
      </c>
      <c r="E62" s="6">
        <f t="shared" si="3"/>
        <v>1</v>
      </c>
      <c r="F62" s="75" t="str">
        <f t="shared" si="4"/>
        <v> </v>
      </c>
    </row>
    <row r="63" spans="1:6" ht="17.25" thickBot="1">
      <c r="A63" s="119" t="s">
        <v>12</v>
      </c>
      <c r="B63" s="118" t="s">
        <v>147</v>
      </c>
      <c r="C63" s="7" t="s">
        <v>2</v>
      </c>
      <c r="D63" s="20">
        <f>D68+D73+D77</f>
        <v>1</v>
      </c>
      <c r="E63" s="6"/>
      <c r="F63" s="75"/>
    </row>
    <row r="64" spans="1:6" ht="15">
      <c r="A64" s="119"/>
      <c r="B64" s="143" t="s">
        <v>160</v>
      </c>
      <c r="C64" s="150"/>
      <c r="D64" s="152">
        <v>0</v>
      </c>
      <c r="E64" s="6">
        <f>COUNTA(D64)</f>
        <v>1</v>
      </c>
      <c r="F64" s="75" t="str">
        <f>IF(E64=1," ","Не заполнено")</f>
        <v> </v>
      </c>
    </row>
    <row r="65" spans="1:6" ht="15">
      <c r="A65" s="119"/>
      <c r="B65" s="9" t="s">
        <v>158</v>
      </c>
      <c r="C65" s="114"/>
      <c r="D65" s="153">
        <v>0</v>
      </c>
      <c r="E65" s="6">
        <f>COUNTA(D65)</f>
        <v>1</v>
      </c>
      <c r="F65" s="75" t="str">
        <f>IF(E65=1," ","Не заполнено")</f>
        <v> </v>
      </c>
    </row>
    <row r="66" spans="1:6" ht="15">
      <c r="A66" s="119"/>
      <c r="B66" s="13" t="s">
        <v>159</v>
      </c>
      <c r="C66" s="114"/>
      <c r="D66" s="153">
        <v>1</v>
      </c>
      <c r="E66" s="6">
        <f>COUNTA(D66)</f>
        <v>1</v>
      </c>
      <c r="F66" s="75" t="str">
        <f>IF(E66=1," ","Не заполнено")</f>
        <v> </v>
      </c>
    </row>
    <row r="67" spans="1:6" ht="15.75" thickBot="1">
      <c r="A67" s="59"/>
      <c r="B67" s="9" t="s">
        <v>77</v>
      </c>
      <c r="C67" s="148"/>
      <c r="D67" s="149" t="s">
        <v>27</v>
      </c>
      <c r="E67" s="6"/>
      <c r="F67" s="75"/>
    </row>
    <row r="68" spans="1:6" ht="17.25" thickBot="1">
      <c r="A68" s="59"/>
      <c r="B68" s="118" t="s">
        <v>78</v>
      </c>
      <c r="C68" s="27"/>
      <c r="D68" s="44">
        <v>0</v>
      </c>
      <c r="E68" s="6">
        <f>COUNTA(D68)</f>
        <v>1</v>
      </c>
      <c r="F68" s="75" t="str">
        <f aca="true" t="shared" si="5" ref="F68:F84">IF(E68=1," ","Не заполнено")</f>
        <v> </v>
      </c>
    </row>
    <row r="69" spans="1:6" ht="15">
      <c r="A69" s="59"/>
      <c r="B69" s="9" t="s">
        <v>54</v>
      </c>
      <c r="C69" s="16"/>
      <c r="D69" s="48">
        <v>0</v>
      </c>
      <c r="E69" s="6">
        <f>COUNTA(D69)</f>
        <v>1</v>
      </c>
      <c r="F69" s="75" t="str">
        <f t="shared" si="5"/>
        <v> </v>
      </c>
    </row>
    <row r="70" spans="1:6" ht="15">
      <c r="A70" s="59"/>
      <c r="B70" s="9" t="s">
        <v>164</v>
      </c>
      <c r="C70" s="16"/>
      <c r="D70" s="45">
        <v>0</v>
      </c>
      <c r="E70" s="6">
        <f aca="true" t="shared" si="6" ref="E70:E84">COUNTA(D70)</f>
        <v>1</v>
      </c>
      <c r="F70" s="75" t="str">
        <f t="shared" si="5"/>
        <v> </v>
      </c>
    </row>
    <row r="71" spans="1:6" ht="15">
      <c r="A71" s="59"/>
      <c r="B71" s="9" t="s">
        <v>156</v>
      </c>
      <c r="C71" s="16"/>
      <c r="D71" s="45">
        <v>0</v>
      </c>
      <c r="E71" s="6">
        <f>COUNTA(D71)</f>
        <v>1</v>
      </c>
      <c r="F71" s="75" t="str">
        <f t="shared" si="5"/>
        <v> </v>
      </c>
    </row>
    <row r="72" spans="1:6" ht="15.75" thickBot="1">
      <c r="A72" s="59"/>
      <c r="B72" s="9" t="s">
        <v>161</v>
      </c>
      <c r="C72" s="16"/>
      <c r="D72" s="47">
        <v>0</v>
      </c>
      <c r="E72" s="6">
        <f t="shared" si="6"/>
        <v>1</v>
      </c>
      <c r="F72" s="75" t="str">
        <f t="shared" si="5"/>
        <v> </v>
      </c>
    </row>
    <row r="73" spans="1:6" ht="17.25" thickBot="1">
      <c r="A73" s="59"/>
      <c r="B73" s="118" t="s">
        <v>70</v>
      </c>
      <c r="C73" s="15"/>
      <c r="D73" s="44">
        <v>1</v>
      </c>
      <c r="E73" s="6">
        <f t="shared" si="6"/>
        <v>1</v>
      </c>
      <c r="F73" s="75" t="str">
        <f t="shared" si="5"/>
        <v> </v>
      </c>
    </row>
    <row r="74" spans="1:6" ht="15">
      <c r="A74" s="59"/>
      <c r="B74" s="9" t="s">
        <v>169</v>
      </c>
      <c r="C74" s="16"/>
      <c r="D74" s="48">
        <v>9</v>
      </c>
      <c r="E74" s="6">
        <f t="shared" si="6"/>
        <v>1</v>
      </c>
      <c r="F74" s="75" t="str">
        <f t="shared" si="5"/>
        <v> </v>
      </c>
    </row>
    <row r="75" spans="1:6" ht="15">
      <c r="A75" s="59"/>
      <c r="B75" s="9" t="s">
        <v>164</v>
      </c>
      <c r="C75" s="15"/>
      <c r="D75" s="45">
        <v>7</v>
      </c>
      <c r="E75" s="6">
        <f t="shared" si="6"/>
        <v>1</v>
      </c>
      <c r="F75" s="75" t="str">
        <f t="shared" si="5"/>
        <v> </v>
      </c>
    </row>
    <row r="76" spans="1:6" ht="15.75" thickBot="1">
      <c r="A76" s="59"/>
      <c r="B76" s="9" t="s">
        <v>156</v>
      </c>
      <c r="C76" s="16"/>
      <c r="D76" s="45">
        <v>0</v>
      </c>
      <c r="E76" s="6">
        <f>COUNTA(D76)</f>
        <v>1</v>
      </c>
      <c r="F76" s="75" t="str">
        <f t="shared" si="5"/>
        <v> </v>
      </c>
    </row>
    <row r="77" spans="1:6" ht="17.25" thickBot="1">
      <c r="A77" s="59"/>
      <c r="B77" s="118" t="s">
        <v>69</v>
      </c>
      <c r="C77" s="27"/>
      <c r="D77" s="44">
        <v>0</v>
      </c>
      <c r="E77" s="6">
        <f t="shared" si="6"/>
        <v>1</v>
      </c>
      <c r="F77" s="75" t="str">
        <f t="shared" si="5"/>
        <v> </v>
      </c>
    </row>
    <row r="78" spans="1:6" ht="15.75" thickBot="1">
      <c r="A78" s="59"/>
      <c r="B78" s="9" t="s">
        <v>83</v>
      </c>
      <c r="C78" s="15"/>
      <c r="D78" s="49">
        <v>0</v>
      </c>
      <c r="E78" s="6">
        <f t="shared" si="6"/>
        <v>1</v>
      </c>
      <c r="F78" s="75" t="str">
        <f t="shared" si="5"/>
        <v> </v>
      </c>
    </row>
    <row r="79" spans="1:6" ht="17.25" thickBot="1">
      <c r="A79" s="119" t="s">
        <v>14</v>
      </c>
      <c r="B79" s="118" t="s">
        <v>90</v>
      </c>
      <c r="C79" s="14" t="s">
        <v>2</v>
      </c>
      <c r="D79" s="50">
        <v>2</v>
      </c>
      <c r="E79" s="6">
        <f t="shared" si="6"/>
        <v>1</v>
      </c>
      <c r="F79" s="75" t="str">
        <f t="shared" si="5"/>
        <v> </v>
      </c>
    </row>
    <row r="80" spans="1:6" ht="15">
      <c r="A80" s="59"/>
      <c r="B80" s="9" t="s">
        <v>170</v>
      </c>
      <c r="C80" s="16"/>
      <c r="D80" s="45">
        <v>43</v>
      </c>
      <c r="E80" s="6">
        <f t="shared" si="6"/>
        <v>1</v>
      </c>
      <c r="F80" s="75" t="str">
        <f t="shared" si="5"/>
        <v> </v>
      </c>
    </row>
    <row r="81" spans="1:6" ht="15">
      <c r="A81" s="70"/>
      <c r="B81" s="9" t="s">
        <v>163</v>
      </c>
      <c r="C81" s="16"/>
      <c r="D81" s="48">
        <v>26</v>
      </c>
      <c r="E81" s="6">
        <f t="shared" si="6"/>
        <v>1</v>
      </c>
      <c r="F81" s="75" t="str">
        <f t="shared" si="5"/>
        <v> </v>
      </c>
    </row>
    <row r="82" spans="1:6" ht="15.75" thickBot="1">
      <c r="A82" s="70"/>
      <c r="B82" s="9" t="s">
        <v>156</v>
      </c>
      <c r="C82" s="15"/>
      <c r="D82" s="45">
        <v>7</v>
      </c>
      <c r="E82" s="6">
        <f t="shared" si="6"/>
        <v>1</v>
      </c>
      <c r="F82" s="75" t="str">
        <f t="shared" si="5"/>
        <v> </v>
      </c>
    </row>
    <row r="83" spans="1:6" ht="17.25" thickBot="1">
      <c r="A83" s="119" t="s">
        <v>15</v>
      </c>
      <c r="B83" s="118" t="s">
        <v>91</v>
      </c>
      <c r="C83" s="27"/>
      <c r="D83" s="50">
        <v>1</v>
      </c>
      <c r="E83" s="6">
        <f t="shared" si="6"/>
        <v>1</v>
      </c>
      <c r="F83" s="75" t="str">
        <f t="shared" si="5"/>
        <v> </v>
      </c>
    </row>
    <row r="84" spans="1:6" ht="15.75" thickBot="1">
      <c r="A84" s="59"/>
      <c r="B84" s="9" t="s">
        <v>81</v>
      </c>
      <c r="C84" s="16"/>
      <c r="D84" s="109">
        <v>68</v>
      </c>
      <c r="E84" s="6">
        <f t="shared" si="6"/>
        <v>1</v>
      </c>
      <c r="F84" s="75" t="str">
        <f t="shared" si="5"/>
        <v> </v>
      </c>
    </row>
    <row r="85" spans="1:6" ht="17.25" thickBot="1">
      <c r="A85" s="119" t="s">
        <v>66</v>
      </c>
      <c r="B85" s="118" t="s">
        <v>44</v>
      </c>
      <c r="C85" s="82" t="s">
        <v>40</v>
      </c>
      <c r="D85" s="44">
        <v>0</v>
      </c>
      <c r="E85" s="6">
        <f>COUNTA(D85)</f>
        <v>1</v>
      </c>
      <c r="F85" s="75" t="str">
        <f>IF(E85=1," ","Не заполнено")</f>
        <v> </v>
      </c>
    </row>
    <row r="86" spans="1:6" ht="16.5" thickBot="1">
      <c r="A86" s="156" t="s">
        <v>16</v>
      </c>
      <c r="B86" s="159" t="s">
        <v>49</v>
      </c>
      <c r="C86" s="54" t="s">
        <v>2</v>
      </c>
      <c r="D86" s="20">
        <f>D88+D91+D92</f>
        <v>2050</v>
      </c>
      <c r="E86" s="6"/>
      <c r="F86" s="75"/>
    </row>
    <row r="87" spans="1:6" ht="15.75" thickBot="1">
      <c r="A87" s="59"/>
      <c r="B87" s="33" t="s">
        <v>17</v>
      </c>
      <c r="C87" s="11"/>
      <c r="D87" s="73" t="s">
        <v>27</v>
      </c>
      <c r="E87" s="6"/>
      <c r="F87" s="75"/>
    </row>
    <row r="88" spans="1:6" ht="17.25" thickBot="1">
      <c r="A88" s="119" t="s">
        <v>18</v>
      </c>
      <c r="B88" s="118" t="s">
        <v>34</v>
      </c>
      <c r="C88" s="27"/>
      <c r="D88" s="80">
        <f>D56+D60+D69+D74+D80+D84</f>
        <v>2050</v>
      </c>
      <c r="E88" s="6"/>
      <c r="F88" s="75"/>
    </row>
    <row r="89" spans="1:6" ht="15.75" thickBot="1">
      <c r="A89" s="59"/>
      <c r="B89" s="36" t="s">
        <v>82</v>
      </c>
      <c r="C89" s="15"/>
      <c r="D89" s="83">
        <f>D57+D61+D70+D75+D81</f>
        <v>1052</v>
      </c>
      <c r="E89" s="6"/>
      <c r="F89" s="75"/>
    </row>
    <row r="90" spans="1:6" ht="15.75" thickBot="1">
      <c r="A90" s="59"/>
      <c r="B90" s="9" t="s">
        <v>156</v>
      </c>
      <c r="C90" s="15"/>
      <c r="D90" s="83">
        <f>D58+D62+D71+D76+D82</f>
        <v>260</v>
      </c>
      <c r="E90" s="6"/>
      <c r="F90" s="75"/>
    </row>
    <row r="91" spans="1:6" ht="17.25" thickBot="1">
      <c r="A91" s="119" t="s">
        <v>33</v>
      </c>
      <c r="B91" s="118" t="s">
        <v>35</v>
      </c>
      <c r="C91" s="27"/>
      <c r="D91" s="20">
        <f>D72+D78</f>
        <v>0</v>
      </c>
      <c r="E91" s="6"/>
      <c r="F91" s="75"/>
    </row>
    <row r="92" spans="1:6" ht="13.5" customHeight="1" thickBot="1">
      <c r="A92" s="119" t="s">
        <v>36</v>
      </c>
      <c r="B92" s="118" t="s">
        <v>37</v>
      </c>
      <c r="C92" s="27"/>
      <c r="D92" s="50">
        <v>0</v>
      </c>
      <c r="E92" s="6">
        <f>COUNTA(D92)</f>
        <v>1</v>
      </c>
      <c r="F92" s="75" t="str">
        <f>IF(E92=1," ","Не заполнено")</f>
        <v> </v>
      </c>
    </row>
    <row r="93" spans="1:6" ht="16.5" thickBot="1">
      <c r="A93" s="158" t="s">
        <v>185</v>
      </c>
      <c r="B93" s="132" t="s">
        <v>45</v>
      </c>
      <c r="C93" s="16"/>
      <c r="D93" s="111" t="s">
        <v>27</v>
      </c>
      <c r="E93" s="6"/>
      <c r="F93" s="75"/>
    </row>
    <row r="94" spans="1:6" ht="17.25" thickBot="1">
      <c r="A94" s="119" t="s">
        <v>67</v>
      </c>
      <c r="B94" s="38" t="s">
        <v>148</v>
      </c>
      <c r="C94" s="27"/>
      <c r="D94" s="108">
        <f>(D88+D91)/(D46+D49)</f>
        <v>0.9539320614239181</v>
      </c>
      <c r="E94" s="6"/>
      <c r="F94" s="75"/>
    </row>
    <row r="95" spans="1:6" ht="16.5" thickBot="1">
      <c r="A95" s="133" t="s">
        <v>186</v>
      </c>
      <c r="B95" s="132" t="s">
        <v>187</v>
      </c>
      <c r="C95" s="102"/>
      <c r="D95" s="101" t="s">
        <v>27</v>
      </c>
      <c r="E95" s="6"/>
      <c r="F95" s="75"/>
    </row>
    <row r="96" spans="1:6" ht="17.25" thickBot="1">
      <c r="A96" s="133" t="s">
        <v>84</v>
      </c>
      <c r="B96" s="38" t="s">
        <v>96</v>
      </c>
      <c r="C96" s="79"/>
      <c r="D96" s="78">
        <f>D88/D46</f>
        <v>0.9539320614239181</v>
      </c>
      <c r="E96" s="6"/>
      <c r="F96" s="75"/>
    </row>
    <row r="97" spans="1:6" ht="17.25" thickBot="1">
      <c r="A97" s="134" t="s">
        <v>85</v>
      </c>
      <c r="B97" s="32" t="s">
        <v>97</v>
      </c>
      <c r="C97" s="79"/>
      <c r="D97" s="78" t="e">
        <f>D91/D49</f>
        <v>#DIV/0!</v>
      </c>
      <c r="E97" s="6"/>
      <c r="F97" s="75"/>
    </row>
    <row r="98" spans="1:6" s="141" customFormat="1" ht="17.25" thickBot="1">
      <c r="A98" s="133" t="s">
        <v>151</v>
      </c>
      <c r="B98" s="163" t="s">
        <v>165</v>
      </c>
      <c r="C98" s="164"/>
      <c r="D98" s="78">
        <f>D90/D48</f>
        <v>1</v>
      </c>
      <c r="E98" s="139"/>
      <c r="F98" s="140"/>
    </row>
    <row r="99" spans="1:6" ht="16.5" thickBot="1">
      <c r="A99" s="158" t="s">
        <v>188</v>
      </c>
      <c r="B99" s="132" t="s">
        <v>46</v>
      </c>
      <c r="C99" s="55" t="s">
        <v>2</v>
      </c>
      <c r="D99" s="50">
        <v>268</v>
      </c>
      <c r="E99" s="6">
        <f aca="true" t="shared" si="7" ref="E99:E104">COUNTA(D99)</f>
        <v>1</v>
      </c>
      <c r="F99" s="75" t="str">
        <f aca="true" t="shared" si="8" ref="F99:F104">IF(E99=1," ","Не заполнено")</f>
        <v> </v>
      </c>
    </row>
    <row r="100" spans="1:6" ht="15.75" thickBot="1">
      <c r="A100" s="59"/>
      <c r="B100" s="9" t="s">
        <v>30</v>
      </c>
      <c r="C100" s="21"/>
      <c r="D100" s="49">
        <v>0</v>
      </c>
      <c r="E100" s="6">
        <f t="shared" si="7"/>
        <v>1</v>
      </c>
      <c r="F100" s="75" t="str">
        <f t="shared" si="8"/>
        <v> </v>
      </c>
    </row>
    <row r="101" spans="1:6" ht="16.5" thickBot="1">
      <c r="A101" s="158" t="s">
        <v>189</v>
      </c>
      <c r="B101" s="132" t="s">
        <v>47</v>
      </c>
      <c r="C101" s="14"/>
      <c r="D101" s="50">
        <v>308</v>
      </c>
      <c r="E101" s="6">
        <f t="shared" si="7"/>
        <v>1</v>
      </c>
      <c r="F101" s="75" t="str">
        <f t="shared" si="8"/>
        <v> </v>
      </c>
    </row>
    <row r="102" spans="1:6" ht="15">
      <c r="A102" s="59"/>
      <c r="B102" s="9" t="s">
        <v>79</v>
      </c>
      <c r="C102" s="17"/>
      <c r="D102" s="48">
        <v>5</v>
      </c>
      <c r="E102" s="6">
        <f t="shared" si="7"/>
        <v>1</v>
      </c>
      <c r="F102" s="75" t="str">
        <f t="shared" si="8"/>
        <v> </v>
      </c>
    </row>
    <row r="103" spans="1:6" ht="15.75" thickBot="1">
      <c r="A103" s="59"/>
      <c r="B103" s="8" t="s">
        <v>80</v>
      </c>
      <c r="C103" s="22"/>
      <c r="D103" s="47">
        <v>0</v>
      </c>
      <c r="E103" s="6">
        <f t="shared" si="7"/>
        <v>1</v>
      </c>
      <c r="F103" s="75" t="str">
        <f t="shared" si="8"/>
        <v> </v>
      </c>
    </row>
    <row r="104" spans="1:6" ht="16.5" thickBot="1">
      <c r="A104" s="158" t="s">
        <v>190</v>
      </c>
      <c r="B104" s="132" t="s">
        <v>48</v>
      </c>
      <c r="C104" s="37" t="s">
        <v>2</v>
      </c>
      <c r="D104" s="121">
        <v>0</v>
      </c>
      <c r="E104" s="6">
        <f t="shared" si="7"/>
        <v>1</v>
      </c>
      <c r="F104" s="75" t="str">
        <f t="shared" si="8"/>
        <v> </v>
      </c>
    </row>
    <row r="105" spans="1:6" ht="19.5" thickBot="1">
      <c r="A105" s="135" t="s">
        <v>52</v>
      </c>
      <c r="B105" s="129" t="s">
        <v>20</v>
      </c>
      <c r="C105" s="124"/>
      <c r="D105" s="73" t="s">
        <v>27</v>
      </c>
      <c r="E105" s="6"/>
      <c r="F105" s="75"/>
    </row>
    <row r="106" spans="1:6" ht="16.5" thickBot="1">
      <c r="A106" s="156" t="s">
        <v>55</v>
      </c>
      <c r="B106" s="13" t="s">
        <v>191</v>
      </c>
      <c r="C106" s="123" t="s">
        <v>2</v>
      </c>
      <c r="D106" s="142">
        <f>D107+D117</f>
        <v>805</v>
      </c>
      <c r="E106" s="6"/>
      <c r="F106" s="75"/>
    </row>
    <row r="107" spans="1:6" ht="17.25" thickBot="1">
      <c r="A107" s="133" t="s">
        <v>60</v>
      </c>
      <c r="B107" s="118" t="s">
        <v>61</v>
      </c>
      <c r="C107" s="14"/>
      <c r="D107" s="103">
        <f>D108+D109+D110+D111+D112+D113+D114+D115+D116</f>
        <v>742</v>
      </c>
      <c r="E107" s="6"/>
      <c r="F107" s="75"/>
    </row>
    <row r="108" spans="1:7" ht="15">
      <c r="A108" s="119" t="s">
        <v>104</v>
      </c>
      <c r="B108" s="92" t="s">
        <v>136</v>
      </c>
      <c r="C108" s="16"/>
      <c r="D108" s="48">
        <v>56</v>
      </c>
      <c r="E108" s="6">
        <f aca="true" t="shared" si="9" ref="E108:E135">COUNTA(D108)</f>
        <v>1</v>
      </c>
      <c r="F108" s="75" t="str">
        <f aca="true" t="shared" si="10" ref="F108:F116">IF(E108=1," ","Не заполнено")</f>
        <v> </v>
      </c>
      <c r="G108" s="76">
        <f>IF(D51-D108=0,,"'НЕПРАВИЛЬНО! НЕ РАВНО п.2.1.!")</f>
        <v>0</v>
      </c>
    </row>
    <row r="109" spans="1:6" ht="15">
      <c r="A109" s="119" t="s">
        <v>112</v>
      </c>
      <c r="B109" s="92" t="s">
        <v>137</v>
      </c>
      <c r="C109" s="24"/>
      <c r="D109" s="45">
        <v>197</v>
      </c>
      <c r="E109" s="6">
        <f t="shared" si="9"/>
        <v>1</v>
      </c>
      <c r="F109" s="75" t="str">
        <f t="shared" si="10"/>
        <v> </v>
      </c>
    </row>
    <row r="110" spans="1:6" ht="15">
      <c r="A110" s="119" t="s">
        <v>111</v>
      </c>
      <c r="B110" s="92" t="s">
        <v>138</v>
      </c>
      <c r="C110" s="16"/>
      <c r="D110" s="45">
        <v>5</v>
      </c>
      <c r="E110" s="6">
        <f t="shared" si="9"/>
        <v>1</v>
      </c>
      <c r="F110" s="75" t="str">
        <f t="shared" si="10"/>
        <v> </v>
      </c>
    </row>
    <row r="111" spans="1:6" ht="15">
      <c r="A111" s="119" t="s">
        <v>110</v>
      </c>
      <c r="B111" s="92" t="s">
        <v>149</v>
      </c>
      <c r="C111" s="17"/>
      <c r="D111" s="110">
        <v>352</v>
      </c>
      <c r="E111" s="6">
        <f t="shared" si="9"/>
        <v>1</v>
      </c>
      <c r="F111" s="75" t="str">
        <f t="shared" si="10"/>
        <v> </v>
      </c>
    </row>
    <row r="112" spans="1:6" ht="15">
      <c r="A112" s="119" t="s">
        <v>109</v>
      </c>
      <c r="B112" s="92" t="s">
        <v>139</v>
      </c>
      <c r="C112" s="25"/>
      <c r="D112" s="45">
        <v>36</v>
      </c>
      <c r="E112" s="6">
        <f t="shared" si="9"/>
        <v>1</v>
      </c>
      <c r="F112" s="75" t="str">
        <f t="shared" si="10"/>
        <v> </v>
      </c>
    </row>
    <row r="113" spans="1:6" ht="15">
      <c r="A113" s="119" t="s">
        <v>105</v>
      </c>
      <c r="B113" s="92" t="s">
        <v>140</v>
      </c>
      <c r="C113" s="16"/>
      <c r="D113" s="45">
        <v>96</v>
      </c>
      <c r="E113" s="6">
        <f t="shared" si="9"/>
        <v>1</v>
      </c>
      <c r="F113" s="75" t="str">
        <f t="shared" si="10"/>
        <v> </v>
      </c>
    </row>
    <row r="114" spans="1:6" ht="15">
      <c r="A114" s="119" t="s">
        <v>106</v>
      </c>
      <c r="B114" s="92" t="s">
        <v>141</v>
      </c>
      <c r="C114" s="24"/>
      <c r="D114" s="45">
        <v>0</v>
      </c>
      <c r="E114" s="6">
        <f t="shared" si="9"/>
        <v>1</v>
      </c>
      <c r="F114" s="75" t="str">
        <f t="shared" si="10"/>
        <v> </v>
      </c>
    </row>
    <row r="115" spans="1:6" ht="15">
      <c r="A115" s="119" t="s">
        <v>108</v>
      </c>
      <c r="B115" s="92" t="s">
        <v>150</v>
      </c>
      <c r="C115" s="16"/>
      <c r="D115" s="45">
        <v>0</v>
      </c>
      <c r="E115" s="6">
        <f t="shared" si="9"/>
        <v>1</v>
      </c>
      <c r="F115" s="75" t="str">
        <f t="shared" si="10"/>
        <v> </v>
      </c>
    </row>
    <row r="116" spans="1:11" ht="15.75" thickBot="1">
      <c r="A116" s="119" t="s">
        <v>107</v>
      </c>
      <c r="B116" s="92" t="s">
        <v>142</v>
      </c>
      <c r="C116" s="16"/>
      <c r="D116" s="47">
        <v>0</v>
      </c>
      <c r="E116" s="6">
        <f t="shared" si="9"/>
        <v>1</v>
      </c>
      <c r="F116" s="75" t="str">
        <f t="shared" si="10"/>
        <v> </v>
      </c>
      <c r="G116" s="26"/>
      <c r="H116" s="26"/>
      <c r="I116" s="26"/>
      <c r="J116" s="26"/>
      <c r="K116" s="26"/>
    </row>
    <row r="117" spans="1:11" ht="17.25" thickBot="1">
      <c r="A117" s="133" t="s">
        <v>103</v>
      </c>
      <c r="B117" s="118" t="s">
        <v>68</v>
      </c>
      <c r="C117" s="27"/>
      <c r="D117" s="83">
        <f>D118+D119+D120+D121+D122+D123</f>
        <v>63</v>
      </c>
      <c r="E117" s="6"/>
      <c r="F117" s="75"/>
      <c r="G117" s="26"/>
      <c r="H117" s="26"/>
      <c r="I117" s="26"/>
      <c r="J117" s="26"/>
      <c r="K117" s="26"/>
    </row>
    <row r="118" spans="1:11" ht="15">
      <c r="A118" s="119" t="s">
        <v>113</v>
      </c>
      <c r="B118" s="92" t="s">
        <v>114</v>
      </c>
      <c r="C118" s="16"/>
      <c r="D118" s="48">
        <v>1</v>
      </c>
      <c r="E118" s="6">
        <f t="shared" si="9"/>
        <v>1</v>
      </c>
      <c r="F118" s="75" t="str">
        <f aca="true" t="shared" si="11" ref="F118:F123">IF(E118=1," ","Не заполнено")</f>
        <v> </v>
      </c>
      <c r="G118" s="26"/>
      <c r="H118" s="26"/>
      <c r="I118" s="26"/>
      <c r="J118" s="26"/>
      <c r="K118" s="26"/>
    </row>
    <row r="119" spans="1:11" ht="15">
      <c r="A119" s="119" t="s">
        <v>115</v>
      </c>
      <c r="B119" s="92" t="s">
        <v>143</v>
      </c>
      <c r="C119" s="16"/>
      <c r="D119" s="45">
        <v>1</v>
      </c>
      <c r="E119" s="6">
        <f t="shared" si="9"/>
        <v>1</v>
      </c>
      <c r="F119" s="75" t="str">
        <f t="shared" si="11"/>
        <v> </v>
      </c>
      <c r="G119" s="26"/>
      <c r="H119" s="26"/>
      <c r="I119" s="26"/>
      <c r="J119" s="26"/>
      <c r="K119" s="26"/>
    </row>
    <row r="120" spans="1:11" ht="15">
      <c r="A120" s="119" t="s">
        <v>116</v>
      </c>
      <c r="B120" s="92" t="s">
        <v>144</v>
      </c>
      <c r="C120" s="16"/>
      <c r="D120" s="45">
        <v>55</v>
      </c>
      <c r="E120" s="6">
        <f t="shared" si="9"/>
        <v>1</v>
      </c>
      <c r="F120" s="75" t="str">
        <f t="shared" si="11"/>
        <v> </v>
      </c>
      <c r="G120" s="26"/>
      <c r="H120" s="26"/>
      <c r="I120" s="26"/>
      <c r="J120" s="26"/>
      <c r="K120" s="26"/>
    </row>
    <row r="121" spans="1:11" ht="15">
      <c r="A121" s="119" t="s">
        <v>117</v>
      </c>
      <c r="B121" s="92" t="s">
        <v>145</v>
      </c>
      <c r="C121" s="16"/>
      <c r="D121" s="45">
        <v>1</v>
      </c>
      <c r="E121" s="6">
        <f t="shared" si="9"/>
        <v>1</v>
      </c>
      <c r="F121" s="75" t="str">
        <f t="shared" si="11"/>
        <v> </v>
      </c>
      <c r="G121" s="26"/>
      <c r="H121" s="26"/>
      <c r="I121" s="26"/>
      <c r="J121" s="26"/>
      <c r="K121" s="26"/>
    </row>
    <row r="122" spans="1:11" ht="15">
      <c r="A122" s="119" t="s">
        <v>118</v>
      </c>
      <c r="B122" s="92" t="s">
        <v>120</v>
      </c>
      <c r="C122" s="16"/>
      <c r="D122" s="45">
        <v>1</v>
      </c>
      <c r="E122" s="6">
        <f t="shared" si="9"/>
        <v>1</v>
      </c>
      <c r="F122" s="75" t="str">
        <f t="shared" si="11"/>
        <v> </v>
      </c>
      <c r="G122" s="26"/>
      <c r="H122" s="26"/>
      <c r="I122" s="26"/>
      <c r="J122" s="26"/>
      <c r="K122" s="26"/>
    </row>
    <row r="123" spans="1:11" ht="15.75" thickBot="1">
      <c r="A123" s="119" t="s">
        <v>119</v>
      </c>
      <c r="B123" s="92" t="s">
        <v>140</v>
      </c>
      <c r="C123" s="99"/>
      <c r="D123" s="45">
        <v>4</v>
      </c>
      <c r="E123" s="6">
        <f t="shared" si="9"/>
        <v>1</v>
      </c>
      <c r="F123" s="75" t="str">
        <f t="shared" si="11"/>
        <v> </v>
      </c>
      <c r="G123" s="26"/>
      <c r="H123" s="26"/>
      <c r="I123" s="26"/>
      <c r="J123" s="26"/>
      <c r="K123" s="26"/>
    </row>
    <row r="124" spans="1:11" ht="19.5" thickBot="1">
      <c r="A124" s="128" t="s">
        <v>19</v>
      </c>
      <c r="B124" s="129" t="s">
        <v>39</v>
      </c>
      <c r="C124" s="28"/>
      <c r="D124" s="73" t="s">
        <v>27</v>
      </c>
      <c r="E124" s="6"/>
      <c r="F124" s="75"/>
      <c r="G124" s="26"/>
      <c r="H124" s="26"/>
      <c r="I124" s="26"/>
      <c r="J124" s="26"/>
      <c r="K124" s="26"/>
    </row>
    <row r="125" spans="1:6" ht="16.5" thickBot="1">
      <c r="A125" s="156" t="s">
        <v>86</v>
      </c>
      <c r="B125" s="120" t="s">
        <v>192</v>
      </c>
      <c r="C125" s="125" t="s">
        <v>2</v>
      </c>
      <c r="D125" s="20">
        <f>D126+D133</f>
        <v>2</v>
      </c>
      <c r="E125" s="6"/>
      <c r="F125" s="75"/>
    </row>
    <row r="126" spans="1:6" ht="17.25" thickBot="1">
      <c r="A126" s="161" t="s">
        <v>121</v>
      </c>
      <c r="B126" s="126" t="s">
        <v>87</v>
      </c>
      <c r="C126" s="93"/>
      <c r="D126" s="20">
        <f>D128+D129+D130+D131+D132</f>
        <v>2</v>
      </c>
      <c r="E126" s="6"/>
      <c r="F126" s="75"/>
    </row>
    <row r="127" spans="1:6" ht="15">
      <c r="A127" s="162"/>
      <c r="B127" s="115" t="s">
        <v>13</v>
      </c>
      <c r="C127" s="113"/>
      <c r="D127" s="72" t="s">
        <v>27</v>
      </c>
      <c r="E127" s="6"/>
      <c r="F127" s="75"/>
    </row>
    <row r="128" spans="1:6" ht="15">
      <c r="A128" s="119" t="s">
        <v>123</v>
      </c>
      <c r="B128" s="116" t="s">
        <v>122</v>
      </c>
      <c r="C128" s="114"/>
      <c r="D128" s="107">
        <v>1</v>
      </c>
      <c r="E128" s="6">
        <f>COUNTA(D128)</f>
        <v>1</v>
      </c>
      <c r="F128" s="75" t="str">
        <f>IF(E128=1," ","Не заполнено")</f>
        <v> </v>
      </c>
    </row>
    <row r="129" spans="1:6" ht="15">
      <c r="A129" s="119" t="s">
        <v>125</v>
      </c>
      <c r="B129" s="9" t="s">
        <v>124</v>
      </c>
      <c r="C129" s="16"/>
      <c r="D129" s="45">
        <v>0</v>
      </c>
      <c r="E129" s="6">
        <f>COUNTA(D129)</f>
        <v>1</v>
      </c>
      <c r="F129" s="75" t="str">
        <f>IF(E129=1," ","Не заполнено")</f>
        <v> </v>
      </c>
    </row>
    <row r="130" spans="1:6" ht="15">
      <c r="A130" s="119" t="s">
        <v>126</v>
      </c>
      <c r="B130" s="9" t="s">
        <v>130</v>
      </c>
      <c r="C130" s="16"/>
      <c r="D130" s="45">
        <v>1</v>
      </c>
      <c r="E130" s="6">
        <f>COUNTA(D130)</f>
        <v>1</v>
      </c>
      <c r="F130" s="75" t="str">
        <f>IF(E130=1," ","Не заполнено")</f>
        <v> </v>
      </c>
    </row>
    <row r="131" spans="1:6" ht="15">
      <c r="A131" s="119" t="s">
        <v>128</v>
      </c>
      <c r="B131" s="9" t="s">
        <v>127</v>
      </c>
      <c r="C131" s="15"/>
      <c r="D131" s="45">
        <v>0</v>
      </c>
      <c r="E131" s="6">
        <f>COUNTA(D131)</f>
        <v>1</v>
      </c>
      <c r="F131" s="75" t="str">
        <f>IF(E131=1," ","Не заполнено")</f>
        <v> </v>
      </c>
    </row>
    <row r="132" spans="1:6" ht="15.75" thickBot="1">
      <c r="A132" s="119" t="s">
        <v>129</v>
      </c>
      <c r="B132" s="9" t="s">
        <v>131</v>
      </c>
      <c r="C132" s="16"/>
      <c r="D132" s="45">
        <v>0</v>
      </c>
      <c r="E132" s="6">
        <f>COUNTA(D132)</f>
        <v>1</v>
      </c>
      <c r="F132" s="75" t="str">
        <f>IF(E132=1," ","Не заполнено")</f>
        <v> </v>
      </c>
    </row>
    <row r="133" spans="1:6" ht="17.25" thickBot="1">
      <c r="A133" s="133" t="s">
        <v>132</v>
      </c>
      <c r="B133" s="127" t="s">
        <v>88</v>
      </c>
      <c r="C133" s="112" t="s">
        <v>2</v>
      </c>
      <c r="D133" s="20">
        <f>D135+D136+D137</f>
        <v>0</v>
      </c>
      <c r="E133" s="6"/>
      <c r="F133" s="75"/>
    </row>
    <row r="134" spans="1:6" ht="15">
      <c r="A134" s="61"/>
      <c r="B134" s="9" t="s">
        <v>13</v>
      </c>
      <c r="C134" s="113"/>
      <c r="D134" s="72" t="s">
        <v>27</v>
      </c>
      <c r="E134" s="6"/>
      <c r="F134" s="75"/>
    </row>
    <row r="135" spans="1:6" ht="15">
      <c r="A135" s="119" t="s">
        <v>133</v>
      </c>
      <c r="B135" s="31" t="s">
        <v>122</v>
      </c>
      <c r="C135" s="114"/>
      <c r="D135" s="107">
        <v>0</v>
      </c>
      <c r="E135" s="6">
        <f t="shared" si="9"/>
        <v>1</v>
      </c>
      <c r="F135" s="75" t="str">
        <f>IF(E135=1," ","Не заполнено")</f>
        <v> </v>
      </c>
    </row>
    <row r="136" spans="1:6" ht="15">
      <c r="A136" s="119" t="s">
        <v>134</v>
      </c>
      <c r="B136" s="9" t="s">
        <v>124</v>
      </c>
      <c r="C136" s="16"/>
      <c r="D136" s="45">
        <v>0</v>
      </c>
      <c r="E136" s="6">
        <f>COUNTA(D136)</f>
        <v>1</v>
      </c>
      <c r="F136" s="75" t="str">
        <f>IF(E136=1," ","Не заполнено")</f>
        <v> </v>
      </c>
    </row>
    <row r="137" spans="1:6" ht="15.75" thickBot="1">
      <c r="A137" s="119" t="s">
        <v>135</v>
      </c>
      <c r="B137" s="9" t="s">
        <v>131</v>
      </c>
      <c r="C137" s="16"/>
      <c r="D137" s="45">
        <v>0</v>
      </c>
      <c r="E137" s="6">
        <f>COUNTA(D137)</f>
        <v>1</v>
      </c>
      <c r="F137" s="75" t="str">
        <f>IF(E137=1," ","Не заполнено")</f>
        <v> </v>
      </c>
    </row>
    <row r="138" spans="1:6" ht="18.75">
      <c r="A138" s="128" t="s">
        <v>21</v>
      </c>
      <c r="B138" s="136" t="s">
        <v>23</v>
      </c>
      <c r="C138" s="28"/>
      <c r="D138" s="72" t="s">
        <v>27</v>
      </c>
      <c r="F138" s="75"/>
    </row>
    <row r="139" spans="1:6" ht="15.75">
      <c r="A139" s="158" t="s">
        <v>193</v>
      </c>
      <c r="B139" s="132" t="s">
        <v>24</v>
      </c>
      <c r="C139" s="55" t="s">
        <v>2</v>
      </c>
      <c r="D139" s="48">
        <v>57</v>
      </c>
      <c r="E139" s="6">
        <f>COUNTA(D139)</f>
        <v>1</v>
      </c>
      <c r="F139" s="75" t="str">
        <f>IF(E139=1," ","Не заполнено")</f>
        <v> </v>
      </c>
    </row>
    <row r="140" spans="1:6" ht="15.75">
      <c r="A140" s="158" t="s">
        <v>194</v>
      </c>
      <c r="B140" s="132" t="s">
        <v>25</v>
      </c>
      <c r="C140" s="14" t="s">
        <v>2</v>
      </c>
      <c r="D140" s="45">
        <v>1515</v>
      </c>
      <c r="E140" s="6">
        <f>COUNTA(D140)</f>
        <v>1</v>
      </c>
      <c r="F140" s="75" t="str">
        <f>IF(E140=1," ","Не заполнено")</f>
        <v> </v>
      </c>
    </row>
    <row r="141" spans="1:6" ht="15">
      <c r="A141" s="59"/>
      <c r="B141" s="31" t="s">
        <v>22</v>
      </c>
      <c r="C141" s="29"/>
      <c r="D141" s="100" t="s">
        <v>27</v>
      </c>
      <c r="F141" s="75"/>
    </row>
    <row r="142" spans="1:7" ht="15">
      <c r="A142" s="119" t="s">
        <v>56</v>
      </c>
      <c r="B142" s="9" t="s">
        <v>146</v>
      </c>
      <c r="C142" s="16"/>
      <c r="D142" s="45">
        <v>56</v>
      </c>
      <c r="E142" s="6">
        <f>COUNTA(D142)</f>
        <v>1</v>
      </c>
      <c r="F142" s="75" t="str">
        <f>IF(E142=1," ","Не заполнено")</f>
        <v> </v>
      </c>
      <c r="G142" s="138">
        <f>IF(D108-D142&gt;=0,,"'НЕПРАВИЛЬНО! п.п.5.2.1. не может быть больше п.п.3.1.1.1.!")</f>
        <v>0</v>
      </c>
    </row>
    <row r="143" spans="1:7" ht="15.75" thickBot="1">
      <c r="A143" s="137" t="s">
        <v>57</v>
      </c>
      <c r="B143" s="23" t="s">
        <v>50</v>
      </c>
      <c r="C143" s="85"/>
      <c r="D143" s="46">
        <v>36</v>
      </c>
      <c r="E143" s="6">
        <f>COUNTA(D143)</f>
        <v>1</v>
      </c>
      <c r="F143" s="75" t="str">
        <f>IF(E143=1," ","Не заполнено")</f>
        <v> </v>
      </c>
      <c r="G143" s="138">
        <f>IF(D112-D143&gt;=0,,"'НЕПРАВИЛЬНО! п.п.5.2.2. не может быть больше п.п.3.1.1.5.!")</f>
        <v>0</v>
      </c>
    </row>
    <row r="144" spans="1:6" ht="15">
      <c r="A144" s="105"/>
      <c r="B144" s="9"/>
      <c r="C144" s="15"/>
      <c r="D144" s="106"/>
      <c r="E144" s="6"/>
      <c r="F144" s="75"/>
    </row>
    <row r="145" spans="2:6" ht="14.25">
      <c r="B145" s="30" t="s">
        <v>26</v>
      </c>
      <c r="C145" s="15"/>
      <c r="D145" s="41"/>
      <c r="E145" s="6"/>
      <c r="F145" s="75"/>
    </row>
    <row r="146" spans="2:6" ht="14.25">
      <c r="B146" s="30" t="s">
        <v>73</v>
      </c>
      <c r="C146" s="15"/>
      <c r="D146" s="41"/>
      <c r="E146" s="6"/>
      <c r="F146" s="75"/>
    </row>
    <row r="147" spans="2:6" ht="17.25" customHeight="1">
      <c r="B147" s="117" t="s">
        <v>198</v>
      </c>
      <c r="C147" s="15"/>
      <c r="D147" s="41"/>
      <c r="E147" s="6">
        <f>COUNTA(B147)</f>
        <v>1</v>
      </c>
      <c r="F147" s="75" t="str">
        <f>IF(E147=1," ","Не заполнено")</f>
        <v> </v>
      </c>
    </row>
    <row r="148" spans="2:4" ht="12.75">
      <c r="B148" s="94" t="s">
        <v>72</v>
      </c>
      <c r="C148" s="94"/>
      <c r="D148" s="41"/>
    </row>
    <row r="149" spans="3:5" ht="12.75">
      <c r="C149" s="71"/>
      <c r="D149" s="4"/>
      <c r="E149" s="154">
        <f>E7+E12+E13+E14+E15+E16+E19+E20+E21+E22+E23+E24+E25+E26+E35+E36+E37+E38+E39+E40+E41+E42+E43+E44+E45+E52+E53+E54+E55+E56+E57+E58+E59+E60+E61+E62+E68+E69+E70+E71+E72+E73+E74+E75+E76+E77+E78+E79+E80+E81+E82+E83+E84+E85+E92+E99+E100+E101+E102+E103+E104+E108+E109+E110+E111+E112+E113+E114+E115+E116+E118+E119+E120+E121+E122+E123+E128+E129+E130+E131+E132+E135+E136+E137+E139+E140+E142+E143+E147</f>
        <v>89</v>
      </c>
    </row>
    <row r="150" ht="12.75">
      <c r="D150" s="4"/>
    </row>
    <row r="151" spans="1:4" ht="12.75">
      <c r="A151" s="5"/>
      <c r="C151" s="10"/>
      <c r="D151" s="4"/>
    </row>
    <row r="152" spans="1:4" ht="12.75">
      <c r="A152" s="5"/>
      <c r="B152" s="171" t="str">
        <f>IF(E149=89,"Спасибо, Вы заполнили все необходимые ячейки, отчет принимается к рассмотрению содержания по существу.","   ")</f>
        <v>Спасибо, Вы заполнили все необходимые ячейки, отчет принимается к рассмотрению содержания по существу.</v>
      </c>
      <c r="C152" s="171"/>
      <c r="D152" s="4"/>
    </row>
    <row r="153" spans="1:4" ht="12.75">
      <c r="A153" s="5"/>
      <c r="B153" s="171"/>
      <c r="C153" s="171"/>
      <c r="D153" s="4"/>
    </row>
    <row r="154" spans="1:4" ht="12.75">
      <c r="A154" s="5"/>
      <c r="B154" s="165">
        <f>IF(E149&lt;89,"Не заполнены ВСЕ обязательные для заполнения ячейки. Красных слов НЕ ЗАПОЛНЕНО быть не должно! Отчет НЕ МОЖЕТ БЫТЬ ПРИНЯТ к зачету И БУДЕТ ВОЗВРАЩЕН на доработку!","")</f>
      </c>
      <c r="C154" s="165"/>
      <c r="D154" s="4"/>
    </row>
    <row r="155" spans="1:4" ht="12.75">
      <c r="A155" s="5"/>
      <c r="B155" s="165"/>
      <c r="C155" s="165"/>
      <c r="D155" s="4"/>
    </row>
    <row r="156" spans="1:6" ht="12.75">
      <c r="A156" s="5"/>
      <c r="B156" s="165"/>
      <c r="C156" s="165"/>
      <c r="D156" s="4"/>
      <c r="F156" s="10"/>
    </row>
    <row r="157" spans="1:6" ht="12.75">
      <c r="A157" s="5"/>
      <c r="B157" s="165"/>
      <c r="C157" s="165"/>
      <c r="D157" s="4"/>
      <c r="F157" s="10"/>
    </row>
    <row r="158" spans="1:6" ht="12.75">
      <c r="A158" s="5"/>
      <c r="C158" s="10"/>
      <c r="D158" s="4"/>
      <c r="F158" s="10"/>
    </row>
    <row r="159" spans="1:6" ht="12.75">
      <c r="A159" s="5"/>
      <c r="C159" s="10"/>
      <c r="D159" s="4"/>
      <c r="F159" s="10"/>
    </row>
    <row r="160" spans="1:6" ht="12.75">
      <c r="A160" s="5"/>
      <c r="C160" s="10"/>
      <c r="D160" s="4"/>
      <c r="F160" s="10"/>
    </row>
    <row r="161" spans="1:6" ht="12.75">
      <c r="A161" s="5"/>
      <c r="C161" s="10"/>
      <c r="D161" s="4"/>
      <c r="F161" s="10"/>
    </row>
    <row r="162" spans="1:6" ht="12.75">
      <c r="A162" s="5"/>
      <c r="C162" s="10"/>
      <c r="D162" s="4"/>
      <c r="F162" s="10"/>
    </row>
  </sheetData>
  <sheetProtection password="CF81" sheet="1" selectLockedCells="1"/>
  <mergeCells count="8">
    <mergeCell ref="B98:C98"/>
    <mergeCell ref="B154:C157"/>
    <mergeCell ref="A4:D4"/>
    <mergeCell ref="A5:D5"/>
    <mergeCell ref="A6:D6"/>
    <mergeCell ref="A8:D8"/>
    <mergeCell ref="B7:C7"/>
    <mergeCell ref="B152:C153"/>
  </mergeCells>
  <conditionalFormatting sqref="G108">
    <cfRule type="cellIs" priority="4" dxfId="5" operator="lessThan" stopIfTrue="1">
      <formula>0</formula>
    </cfRule>
    <cfRule type="containsText" priority="5" dxfId="5" operator="containsText" stopIfTrue="1" text="НЕПРАВИЛЬНО">
      <formula>NOT(ISERROR(SEARCH("НЕПРАВИЛЬНО",G108)))</formula>
    </cfRule>
  </conditionalFormatting>
  <conditionalFormatting sqref="G142:G143">
    <cfRule type="cellIs" priority="3" dxfId="5" operator="greaterThan" stopIfTrue="1">
      <formula>0</formula>
    </cfRule>
  </conditionalFormatting>
  <conditionalFormatting sqref="G51">
    <cfRule type="cellIs" priority="1" dxfId="5" operator="greaterThan" stopIfTrue="1">
      <formula>0</formula>
    </cfRule>
    <cfRule type="cellIs" priority="2" dxfId="5" operator="lessThan" stopIfTrue="1">
      <formula>0</formula>
    </cfRule>
  </conditionalFormatting>
  <dataValidations count="1">
    <dataValidation type="whole" operator="greaterThanOrEqual" allowBlank="1" showInputMessage="1" showErrorMessage="1" errorTitle="ввод неверных данных" error="допускается вводить только цифровые значения" sqref="D142:D144 D129:D132 D118:D123 D136:D137 D102:D103 D100 D94 D108:D116 D68:D78 D80:D85 D56:D58 D52:D54 D60:D62 D41:D43 D45:D46 D35:D39 D20:D22 D24:D26 D12:D16 D88 D91:D92">
      <formula1>0</formula1>
    </dataValidation>
  </dataValidations>
  <printOptions horizontalCentered="1"/>
  <pageMargins left="0.4330708661417323" right="0.2362204724409449" top="0.5511811023622047" bottom="0.5511811023622047" header="0" footer="0"/>
  <pageSetup horizontalDpi="300" verticalDpi="300" orientation="portrait" paperSize="9" scale="91" r:id="rId3"/>
  <rowBreaks count="3" manualBreakCount="3">
    <brk id="58" max="5" man="1"/>
    <brk id="116" max="5" man="1"/>
    <brk id="151" max="5" man="1"/>
  </rowBreaks>
  <colBreaks count="1" manualBreakCount="1">
    <brk id="5" max="15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 Работников Народного Образования и Науки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</dc:creator>
  <cp:keywords/>
  <dc:description/>
  <cp:lastModifiedBy>Валерий</cp:lastModifiedBy>
  <cp:lastPrinted>2016-10-21T12:16:08Z</cp:lastPrinted>
  <dcterms:created xsi:type="dcterms:W3CDTF">2012-11-15T07:58:45Z</dcterms:created>
  <dcterms:modified xsi:type="dcterms:W3CDTF">2017-01-13T09:50:35Z</dcterms:modified>
  <cp:category/>
  <cp:version/>
  <cp:contentType/>
  <cp:contentStatus/>
</cp:coreProperties>
</file>