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720" windowHeight="12648" activeTab="1"/>
  </bookViews>
  <sheets>
    <sheet name="1-3" sheetId="1" r:id="rId1"/>
    <sheet name="3-7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9" i="2" l="1"/>
  <c r="D269" i="2"/>
  <c r="E269" i="2"/>
  <c r="F269" i="2"/>
  <c r="G269" i="2"/>
  <c r="C257" i="2"/>
  <c r="D257" i="2"/>
  <c r="E257" i="2"/>
  <c r="F257" i="2"/>
  <c r="G257" i="2"/>
  <c r="C44" i="2" l="1"/>
  <c r="D44" i="2"/>
  <c r="E44" i="2"/>
  <c r="F44" i="2"/>
  <c r="G44" i="2"/>
  <c r="C22" i="2" l="1"/>
  <c r="D22" i="2"/>
  <c r="E22" i="2"/>
  <c r="F22" i="2"/>
  <c r="G22" i="2"/>
  <c r="C266" i="1" l="1"/>
  <c r="D266" i="1"/>
  <c r="E266" i="1"/>
  <c r="F266" i="1"/>
  <c r="G266" i="1"/>
  <c r="C206" i="1" l="1"/>
  <c r="D206" i="1"/>
  <c r="E206" i="1"/>
  <c r="F206" i="1"/>
  <c r="G206" i="1"/>
  <c r="G161" i="1"/>
  <c r="C295" i="2" l="1"/>
  <c r="D295" i="2"/>
  <c r="E295" i="2"/>
  <c r="F295" i="2"/>
  <c r="G295" i="2"/>
  <c r="C233" i="2"/>
  <c r="D233" i="2"/>
  <c r="E233" i="2"/>
  <c r="F233" i="2"/>
  <c r="G233" i="2"/>
  <c r="C226" i="2"/>
  <c r="D226" i="2"/>
  <c r="E226" i="2"/>
  <c r="F226" i="2"/>
  <c r="G226" i="2"/>
  <c r="C203" i="2"/>
  <c r="D203" i="2"/>
  <c r="E203" i="2"/>
  <c r="F203" i="2"/>
  <c r="G203" i="2"/>
  <c r="C201" i="1"/>
  <c r="D201" i="1"/>
  <c r="E201" i="1"/>
  <c r="F201" i="1"/>
  <c r="G201" i="1"/>
  <c r="C195" i="2"/>
  <c r="D195" i="2"/>
  <c r="E195" i="2"/>
  <c r="F195" i="2"/>
  <c r="G195" i="2"/>
  <c r="C168" i="2"/>
  <c r="D168" i="2"/>
  <c r="E168" i="2"/>
  <c r="F168" i="2"/>
  <c r="G168" i="2"/>
  <c r="C162" i="2"/>
  <c r="D162" i="2"/>
  <c r="E162" i="2"/>
  <c r="F162" i="2"/>
  <c r="G162" i="2"/>
  <c r="C139" i="2" l="1"/>
  <c r="D139" i="2"/>
  <c r="E139" i="2"/>
  <c r="F139" i="2"/>
  <c r="G139" i="2"/>
  <c r="C101" i="2"/>
  <c r="D101" i="2"/>
  <c r="E101" i="2"/>
  <c r="F101" i="2"/>
  <c r="G101" i="2"/>
  <c r="C74" i="2"/>
  <c r="D74" i="2"/>
  <c r="E74" i="2"/>
  <c r="F74" i="2"/>
  <c r="G74" i="2"/>
  <c r="G37" i="2" l="1"/>
  <c r="G27" i="2" l="1"/>
  <c r="F27" i="2"/>
  <c r="E27" i="2"/>
  <c r="D27" i="2"/>
  <c r="C27" i="2"/>
  <c r="C26" i="1"/>
  <c r="D26" i="1"/>
  <c r="E26" i="1"/>
  <c r="F26" i="1"/>
  <c r="G26" i="1"/>
  <c r="C15" i="2"/>
  <c r="D15" i="2"/>
  <c r="E15" i="2"/>
  <c r="F15" i="2"/>
  <c r="G15" i="2"/>
  <c r="G300" i="2" l="1"/>
  <c r="F300" i="2"/>
  <c r="E300" i="2"/>
  <c r="D300" i="2"/>
  <c r="C300" i="2"/>
  <c r="G289" i="2"/>
  <c r="F289" i="2"/>
  <c r="E289" i="2"/>
  <c r="D289" i="2"/>
  <c r="C289" i="2"/>
  <c r="G264" i="2"/>
  <c r="F264" i="2"/>
  <c r="E264" i="2"/>
  <c r="D264" i="2"/>
  <c r="C264" i="2"/>
  <c r="G237" i="2"/>
  <c r="F237" i="2"/>
  <c r="E237" i="2"/>
  <c r="D237" i="2"/>
  <c r="C237" i="2"/>
  <c r="G208" i="2"/>
  <c r="G210" i="2" s="1"/>
  <c r="F208" i="2"/>
  <c r="E208" i="2"/>
  <c r="E210" i="2" s="1"/>
  <c r="D208" i="2"/>
  <c r="C208" i="2"/>
  <c r="G172" i="2"/>
  <c r="F172" i="2"/>
  <c r="E172" i="2"/>
  <c r="D172" i="2"/>
  <c r="C172" i="2"/>
  <c r="D174" i="2"/>
  <c r="G144" i="2"/>
  <c r="F144" i="2"/>
  <c r="E144" i="2"/>
  <c r="D144" i="2"/>
  <c r="C144" i="2"/>
  <c r="G132" i="2"/>
  <c r="F132" i="2"/>
  <c r="E132" i="2"/>
  <c r="D132" i="2"/>
  <c r="C132" i="2"/>
  <c r="G113" i="2"/>
  <c r="F113" i="2"/>
  <c r="E113" i="2"/>
  <c r="D113" i="2"/>
  <c r="C113" i="2"/>
  <c r="G108" i="2"/>
  <c r="F108" i="2"/>
  <c r="E108" i="2"/>
  <c r="D108" i="2"/>
  <c r="C108" i="2"/>
  <c r="G78" i="2"/>
  <c r="F78" i="2"/>
  <c r="E78" i="2"/>
  <c r="D78" i="2"/>
  <c r="C78" i="2"/>
  <c r="G68" i="2"/>
  <c r="F68" i="2"/>
  <c r="E68" i="2"/>
  <c r="D68" i="2"/>
  <c r="C68" i="2"/>
  <c r="G49" i="2"/>
  <c r="F49" i="2"/>
  <c r="E49" i="2"/>
  <c r="D49" i="2"/>
  <c r="C49" i="2"/>
  <c r="F37" i="2"/>
  <c r="E37" i="2"/>
  <c r="D37" i="2"/>
  <c r="C37" i="2"/>
  <c r="E29" i="2"/>
  <c r="D239" i="2" l="1"/>
  <c r="F239" i="2"/>
  <c r="D302" i="2"/>
  <c r="F302" i="2"/>
  <c r="C210" i="2"/>
  <c r="G146" i="2"/>
  <c r="F238" i="2"/>
  <c r="F265" i="2"/>
  <c r="D80" i="2"/>
  <c r="F80" i="2"/>
  <c r="C115" i="2"/>
  <c r="E115" i="2"/>
  <c r="G115" i="2"/>
  <c r="D146" i="2"/>
  <c r="F146" i="2"/>
  <c r="C174" i="2"/>
  <c r="E174" i="2"/>
  <c r="G174" i="2"/>
  <c r="D271" i="2"/>
  <c r="F271" i="2"/>
  <c r="E265" i="2"/>
  <c r="F79" i="2"/>
  <c r="F109" i="2"/>
  <c r="F169" i="2"/>
  <c r="F204" i="2"/>
  <c r="F301" i="2"/>
  <c r="C80" i="2"/>
  <c r="E80" i="2"/>
  <c r="G80" i="2"/>
  <c r="F75" i="2"/>
  <c r="D115" i="2"/>
  <c r="F115" i="2"/>
  <c r="F114" i="2"/>
  <c r="C146" i="2"/>
  <c r="E146" i="2"/>
  <c r="F140" i="2"/>
  <c r="F174" i="2"/>
  <c r="F173" i="2"/>
  <c r="D210" i="2"/>
  <c r="F210" i="2"/>
  <c r="F209" i="2"/>
  <c r="C239" i="2"/>
  <c r="E239" i="2"/>
  <c r="G239" i="2"/>
  <c r="E234" i="2"/>
  <c r="F234" i="2"/>
  <c r="E238" i="2"/>
  <c r="C271" i="2"/>
  <c r="E271" i="2"/>
  <c r="G271" i="2"/>
  <c r="E270" i="2"/>
  <c r="F270" i="2"/>
  <c r="C302" i="2"/>
  <c r="E302" i="2"/>
  <c r="G302" i="2"/>
  <c r="F296" i="2"/>
  <c r="G51" i="2"/>
  <c r="F50" i="2"/>
  <c r="E51" i="2"/>
  <c r="F51" i="2"/>
  <c r="F45" i="2"/>
  <c r="D51" i="2"/>
  <c r="C51" i="2"/>
  <c r="D29" i="2"/>
  <c r="C29" i="2"/>
  <c r="F28" i="2"/>
  <c r="G29" i="2"/>
  <c r="F29" i="2"/>
  <c r="F23" i="2"/>
  <c r="F196" i="2"/>
  <c r="F163" i="2"/>
  <c r="F227" i="2"/>
  <c r="F290" i="2"/>
  <c r="F16" i="2"/>
  <c r="F38" i="2"/>
  <c r="F69" i="2"/>
  <c r="F102" i="2"/>
  <c r="F133" i="2"/>
  <c r="F258" i="2"/>
  <c r="F303" i="2" l="1"/>
  <c r="F304" i="2"/>
  <c r="G304" i="2"/>
  <c r="C304" i="2"/>
  <c r="G148" i="2"/>
  <c r="D304" i="2"/>
  <c r="E304" i="2"/>
  <c r="C148" i="2"/>
  <c r="E148" i="2"/>
  <c r="D148" i="2"/>
  <c r="D306" i="2" s="1"/>
  <c r="F148" i="2"/>
  <c r="F306" i="2" s="1"/>
  <c r="F230" i="1"/>
  <c r="C130" i="1"/>
  <c r="D130" i="1"/>
  <c r="E130" i="1"/>
  <c r="F130" i="1"/>
  <c r="G130" i="1"/>
  <c r="E306" i="2" l="1"/>
  <c r="G306" i="2"/>
  <c r="C306" i="2"/>
  <c r="C161" i="1"/>
  <c r="D161" i="1"/>
  <c r="E161" i="1"/>
  <c r="F161" i="1"/>
  <c r="C99" i="1"/>
  <c r="D99" i="1"/>
  <c r="E99" i="1"/>
  <c r="F99" i="1"/>
  <c r="G99" i="1"/>
  <c r="C48" i="1" l="1"/>
  <c r="G298" i="1" l="1"/>
  <c r="F298" i="1"/>
  <c r="E298" i="1"/>
  <c r="D298" i="1"/>
  <c r="C298" i="1"/>
  <c r="G293" i="1"/>
  <c r="F293" i="1"/>
  <c r="E293" i="1"/>
  <c r="D293" i="1"/>
  <c r="C293" i="1"/>
  <c r="G287" i="1"/>
  <c r="F287" i="1"/>
  <c r="E287" i="1"/>
  <c r="D287" i="1"/>
  <c r="C287" i="1"/>
  <c r="G261" i="1"/>
  <c r="F261" i="1"/>
  <c r="E261" i="1"/>
  <c r="D261" i="1"/>
  <c r="C261" i="1"/>
  <c r="G254" i="1"/>
  <c r="F254" i="1"/>
  <c r="E254" i="1"/>
  <c r="D254" i="1"/>
  <c r="C254" i="1"/>
  <c r="G234" i="1"/>
  <c r="F234" i="1"/>
  <c r="E234" i="1"/>
  <c r="D234" i="1"/>
  <c r="C234" i="1"/>
  <c r="G230" i="1"/>
  <c r="E230" i="1"/>
  <c r="D230" i="1"/>
  <c r="C230" i="1"/>
  <c r="G223" i="1"/>
  <c r="F223" i="1"/>
  <c r="E223" i="1"/>
  <c r="D223" i="1"/>
  <c r="C223" i="1"/>
  <c r="G193" i="1"/>
  <c r="F193" i="1"/>
  <c r="E193" i="1"/>
  <c r="D193" i="1"/>
  <c r="C193" i="1"/>
  <c r="G171" i="1"/>
  <c r="F171" i="1"/>
  <c r="E171" i="1"/>
  <c r="D171" i="1"/>
  <c r="C171" i="1"/>
  <c r="G167" i="1"/>
  <c r="F167" i="1"/>
  <c r="E167" i="1"/>
  <c r="D167" i="1"/>
  <c r="C167" i="1"/>
  <c r="G141" i="1"/>
  <c r="F141" i="1"/>
  <c r="E141" i="1"/>
  <c r="D141" i="1"/>
  <c r="C141" i="1"/>
  <c r="G136" i="1"/>
  <c r="F136" i="1"/>
  <c r="E136" i="1"/>
  <c r="D136" i="1"/>
  <c r="C136" i="1"/>
  <c r="G111" i="1"/>
  <c r="F111" i="1"/>
  <c r="E111" i="1"/>
  <c r="D111" i="1"/>
  <c r="C111" i="1"/>
  <c r="G106" i="1"/>
  <c r="F106" i="1"/>
  <c r="E106" i="1"/>
  <c r="D106" i="1"/>
  <c r="C106" i="1"/>
  <c r="G77" i="1"/>
  <c r="F77" i="1"/>
  <c r="E77" i="1"/>
  <c r="D77" i="1"/>
  <c r="C77" i="1"/>
  <c r="G73" i="1"/>
  <c r="F73" i="1"/>
  <c r="E73" i="1"/>
  <c r="D73" i="1"/>
  <c r="C73" i="1"/>
  <c r="G67" i="1"/>
  <c r="F67" i="1"/>
  <c r="E67" i="1"/>
  <c r="D67" i="1"/>
  <c r="C67" i="1"/>
  <c r="G48" i="1"/>
  <c r="F48" i="1"/>
  <c r="E48" i="1"/>
  <c r="D48" i="1"/>
  <c r="G43" i="1"/>
  <c r="F43" i="1"/>
  <c r="E43" i="1"/>
  <c r="D43" i="1"/>
  <c r="C43" i="1"/>
  <c r="G36" i="1"/>
  <c r="F36" i="1"/>
  <c r="E36" i="1"/>
  <c r="D36" i="1"/>
  <c r="C36" i="1"/>
  <c r="G21" i="1"/>
  <c r="F21" i="1"/>
  <c r="E21" i="1"/>
  <c r="D21" i="1"/>
  <c r="C21" i="1"/>
  <c r="G14" i="1"/>
  <c r="F14" i="1"/>
  <c r="E14" i="1"/>
  <c r="D14" i="1"/>
  <c r="C14" i="1"/>
  <c r="D113" i="1" l="1"/>
  <c r="F113" i="1"/>
  <c r="C143" i="1"/>
  <c r="E143" i="1"/>
  <c r="G143" i="1"/>
  <c r="D173" i="1"/>
  <c r="F173" i="1"/>
  <c r="C208" i="1"/>
  <c r="E208" i="1"/>
  <c r="G208" i="1"/>
  <c r="D236" i="1"/>
  <c r="F236" i="1"/>
  <c r="E231" i="1"/>
  <c r="D300" i="1"/>
  <c r="F300" i="1"/>
  <c r="C28" i="1"/>
  <c r="E28" i="1"/>
  <c r="G28" i="1"/>
  <c r="D28" i="1"/>
  <c r="C50" i="1"/>
  <c r="E50" i="1"/>
  <c r="G50" i="1"/>
  <c r="D79" i="1"/>
  <c r="F79" i="1"/>
  <c r="F231" i="1"/>
  <c r="D268" i="1"/>
  <c r="F268" i="1"/>
  <c r="F267" i="1"/>
  <c r="F22" i="1"/>
  <c r="F44" i="1"/>
  <c r="F78" i="1"/>
  <c r="F112" i="1"/>
  <c r="F137" i="1"/>
  <c r="F172" i="1"/>
  <c r="F202" i="1"/>
  <c r="F299" i="1"/>
  <c r="F28" i="1"/>
  <c r="F27" i="1"/>
  <c r="D50" i="1"/>
  <c r="F50" i="1"/>
  <c r="F49" i="1"/>
  <c r="C79" i="1"/>
  <c r="E79" i="1"/>
  <c r="G79" i="1"/>
  <c r="F74" i="1"/>
  <c r="C113" i="1"/>
  <c r="E113" i="1"/>
  <c r="G113" i="1"/>
  <c r="F107" i="1"/>
  <c r="D143" i="1"/>
  <c r="F143" i="1"/>
  <c r="F142" i="1"/>
  <c r="C173" i="1"/>
  <c r="E173" i="1"/>
  <c r="G173" i="1"/>
  <c r="F168" i="1"/>
  <c r="D208" i="1"/>
  <c r="F208" i="1"/>
  <c r="F207" i="1"/>
  <c r="C236" i="1"/>
  <c r="E236" i="1"/>
  <c r="G236" i="1"/>
  <c r="E235" i="1"/>
  <c r="F235" i="1"/>
  <c r="C268" i="1"/>
  <c r="E268" i="1"/>
  <c r="G268" i="1"/>
  <c r="E262" i="1"/>
  <c r="F262" i="1"/>
  <c r="E267" i="1"/>
  <c r="C300" i="1"/>
  <c r="E300" i="1"/>
  <c r="G300" i="1"/>
  <c r="F294" i="1"/>
  <c r="F37" i="1"/>
  <c r="F100" i="1"/>
  <c r="F15" i="1"/>
  <c r="F68" i="1"/>
  <c r="F131" i="1"/>
  <c r="F255" i="1"/>
  <c r="F162" i="1"/>
  <c r="F194" i="1"/>
  <c r="F224" i="1"/>
  <c r="F288" i="1"/>
  <c r="E302" i="1" l="1"/>
  <c r="D302" i="1"/>
  <c r="G302" i="1"/>
  <c r="C302" i="1"/>
  <c r="F302" i="1"/>
  <c r="E145" i="1"/>
  <c r="G304" i="1"/>
  <c r="F145" i="1"/>
  <c r="C304" i="1"/>
  <c r="E304" i="1"/>
  <c r="D145" i="1"/>
  <c r="D304" i="1"/>
  <c r="G145" i="1"/>
  <c r="C145" i="1"/>
  <c r="F304" i="1"/>
</calcChain>
</file>

<file path=xl/sharedStrings.xml><?xml version="1.0" encoding="utf-8"?>
<sst xmlns="http://schemas.openxmlformats.org/spreadsheetml/2006/main" count="488" uniqueCount="128">
  <si>
    <t>Утверждаю</t>
  </si>
  <si>
    <t>Меню приготовляемых блюд</t>
  </si>
  <si>
    <r>
      <rPr>
        <b/>
        <sz val="14"/>
        <color theme="1"/>
        <rFont val="Times New Roman"/>
        <family val="1"/>
        <charset val="204"/>
      </rPr>
      <t>Возрастная категория</t>
    </r>
    <r>
      <rPr>
        <sz val="14"/>
        <color theme="1"/>
        <rFont val="Times New Roman"/>
        <family val="1"/>
        <charset val="204"/>
      </rPr>
      <t>: от 1 года до 3 лет</t>
    </r>
  </si>
  <si>
    <t>Прием пищи</t>
  </si>
  <si>
    <t>Наименование блюда</t>
  </si>
  <si>
    <t>Вес</t>
  </si>
  <si>
    <t>Пищевые вещества</t>
  </si>
  <si>
    <t xml:space="preserve">Энергетическая </t>
  </si>
  <si>
    <t>Номер рецептуры</t>
  </si>
  <si>
    <t>блюда</t>
  </si>
  <si>
    <t>Б</t>
  </si>
  <si>
    <t>Ж</t>
  </si>
  <si>
    <t>У</t>
  </si>
  <si>
    <t>ценность</t>
  </si>
  <si>
    <t>Неделя 1</t>
  </si>
  <si>
    <t xml:space="preserve"> День 1</t>
  </si>
  <si>
    <t>завтрак</t>
  </si>
  <si>
    <t>Кофейный  напиток с молоком</t>
  </si>
  <si>
    <t>Хлеб пшеничный</t>
  </si>
  <si>
    <t>ТТН</t>
  </si>
  <si>
    <t>Итог за завтрак</t>
  </si>
  <si>
    <t>обед</t>
  </si>
  <si>
    <t>Суп картофельный  с овсяной крупой</t>
  </si>
  <si>
    <t>305/374</t>
  </si>
  <si>
    <t>Хлеб ржано-пшеничный</t>
  </si>
  <si>
    <t>Итог за обед</t>
  </si>
  <si>
    <t>полдник</t>
  </si>
  <si>
    <t>Компот из свежих яблок</t>
  </si>
  <si>
    <t>Итог за полдник</t>
  </si>
  <si>
    <t>Итого за день</t>
  </si>
  <si>
    <t>День 2</t>
  </si>
  <si>
    <t>Яйца вареные</t>
  </si>
  <si>
    <t xml:space="preserve">Чай с  молоком </t>
  </si>
  <si>
    <t>Напиток из плодов шиповника</t>
  </si>
  <si>
    <t>День 3</t>
  </si>
  <si>
    <t>Какао с молоком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</si>
  <si>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</si>
  <si>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Неделя 1 </t>
  </si>
  <si>
    <t>День 4</t>
  </si>
  <si>
    <t>Бутерброд с сыром</t>
  </si>
  <si>
    <t>Каша гречневая рассыпчатая</t>
  </si>
  <si>
    <t>Чай с сахаром</t>
  </si>
  <si>
    <t xml:space="preserve"> День 5</t>
  </si>
  <si>
    <t>Каша пшенная жидкая с маслом</t>
  </si>
  <si>
    <t>Компот из сушеных фруктов (смесь)</t>
  </si>
  <si>
    <t>Плоды и ягоды свежие (яблоки)</t>
  </si>
  <si>
    <t xml:space="preserve"> Средее значение за 10 дней</t>
  </si>
  <si>
    <t xml:space="preserve">Неделя 2 </t>
  </si>
  <si>
    <t>День 6</t>
  </si>
  <si>
    <t>День 7</t>
  </si>
  <si>
    <t xml:space="preserve">Рассольник домашний  </t>
  </si>
  <si>
    <t>Пудинг рыбный запеченный</t>
  </si>
  <si>
    <t>Компот из сушенных фруктов (изюма)</t>
  </si>
  <si>
    <t>День 8</t>
  </si>
  <si>
    <t>Компот из сушеных фруктов (кураги)</t>
  </si>
  <si>
    <t>День 9</t>
  </si>
  <si>
    <t>Суп молочный с макаронными изделиями</t>
  </si>
  <si>
    <t>Неделя 2</t>
  </si>
  <si>
    <t xml:space="preserve"> День 10</t>
  </si>
  <si>
    <t>Каша гречневая вязкая с маслом</t>
  </si>
  <si>
    <t>Масло сливочное порциями</t>
  </si>
  <si>
    <t>Жаркое по-домашнему</t>
  </si>
  <si>
    <t>Ватрушка с повидлом</t>
  </si>
  <si>
    <t>Молоко кипяченое</t>
  </si>
  <si>
    <t>Директор МБОУ " Средняя общеобразовательная школа п. Мариец"</t>
  </si>
  <si>
    <t>Гумаров Н.Х.</t>
  </si>
  <si>
    <t>Бутерброд с маслом</t>
  </si>
  <si>
    <t>Картофель отварной с маслом</t>
  </si>
  <si>
    <t>Кофейный напиток с молоком</t>
  </si>
  <si>
    <t xml:space="preserve">             Итого  за день</t>
  </si>
  <si>
    <t>Компот из сушеных фруктов (изюм)</t>
  </si>
  <si>
    <t xml:space="preserve">Биточки рубленые из говядины            </t>
  </si>
  <si>
    <t>Продукт кисломолочный (йогурт)</t>
  </si>
  <si>
    <t>Сыр (порциями)</t>
  </si>
  <si>
    <t xml:space="preserve">Щи из свежей капусты с картофелем </t>
  </si>
  <si>
    <t xml:space="preserve">Запеканка картофельная с мясом </t>
  </si>
  <si>
    <t>Компот из сухофруктов (кураги)</t>
  </si>
  <si>
    <t xml:space="preserve">Борщ вегетарианский </t>
  </si>
  <si>
    <t>Котлеты рубленные из говядины</t>
  </si>
  <si>
    <t>Запеканка капустная с маслом</t>
  </si>
  <si>
    <t xml:space="preserve">Каша из смеси круп </t>
  </si>
  <si>
    <t>Суп  картофельный с  крупой</t>
  </si>
  <si>
    <t xml:space="preserve"> Средее значение за 5 дней</t>
  </si>
  <si>
    <t>Суп-лапша домашняя</t>
  </si>
  <si>
    <t>Плов из мяса птицы</t>
  </si>
  <si>
    <t>94</t>
  </si>
  <si>
    <t>Каша пшеничная жидкая с маслом</t>
  </si>
  <si>
    <t xml:space="preserve">Фрикадельки рыбные  в соусе </t>
  </si>
  <si>
    <t>Суп  рыбными консервами</t>
  </si>
  <si>
    <t>Макароны отварные с маслом сливочным</t>
  </si>
  <si>
    <t>Биточки манные с соусом</t>
  </si>
  <si>
    <t>Суп картофельный вегетарианский</t>
  </si>
  <si>
    <t>Каша овсяная (геркулес) вязкая с маслом</t>
  </si>
  <si>
    <t>Борщ со свежей капустой и картофелем</t>
  </si>
  <si>
    <t>Макаронные изделия отварные с маслом</t>
  </si>
  <si>
    <t>Суп картофельный с мясными фрикадельками</t>
  </si>
  <si>
    <r>
      <rPr>
        <b/>
        <sz val="14"/>
        <color theme="1"/>
        <rFont val="Times New Roman"/>
        <family val="1"/>
        <charset val="204"/>
      </rPr>
      <t>Возрастная категория</t>
    </r>
    <r>
      <rPr>
        <sz val="14"/>
        <color theme="1"/>
        <rFont val="Times New Roman"/>
        <family val="1"/>
        <charset val="204"/>
      </rPr>
      <t>:  3-7 лет</t>
    </r>
  </si>
  <si>
    <t>Каша манная вязкая с маслом</t>
  </si>
  <si>
    <t>136</t>
  </si>
  <si>
    <t>Директор МБОУ " Средняя общеобразовательная      школа п. Мариец"</t>
  </si>
  <si>
    <t>Сырники из творога с соусом</t>
  </si>
  <si>
    <t>245/380</t>
  </si>
  <si>
    <t>Плоды и ягоды свежие</t>
  </si>
  <si>
    <t xml:space="preserve">Чай с сахаром, лимоном </t>
  </si>
  <si>
    <t xml:space="preserve">Сок фруктовый </t>
  </si>
  <si>
    <t>Оладьи с изюмом, с маслом</t>
  </si>
  <si>
    <t>229/55</t>
  </si>
  <si>
    <t xml:space="preserve">Булочка домашняя </t>
  </si>
  <si>
    <t xml:space="preserve">Плоды и ягоды свежие </t>
  </si>
  <si>
    <t>Плов из птицы</t>
  </si>
  <si>
    <t>244/55</t>
  </si>
  <si>
    <t>Вареники ленивые с соусом</t>
  </si>
  <si>
    <t>Оладьи с яблоками с джемом (повидлом)</t>
  </si>
  <si>
    <t>Продукт кисломолочный (ряженка)</t>
  </si>
  <si>
    <t>Картофельные оладьи со свежей капустой с маслом</t>
  </si>
  <si>
    <t xml:space="preserve">Хлеб пшеничный </t>
  </si>
  <si>
    <t xml:space="preserve">Сок овощной </t>
  </si>
  <si>
    <t>Котлеты рубленные из птицы</t>
  </si>
  <si>
    <t>Запеканка из макарон с творогом</t>
  </si>
  <si>
    <t>Тефтели рыбные паровые</t>
  </si>
  <si>
    <t>Макароны отварные с маслом</t>
  </si>
  <si>
    <t xml:space="preserve">- </t>
  </si>
  <si>
    <t xml:space="preserve">Продукт кисломолочный </t>
  </si>
  <si>
    <t>Голубцы ленивые с соусом</t>
  </si>
  <si>
    <t xml:space="preserve">Икра свекольная </t>
  </si>
  <si>
    <t>Омлет натуральный с маслом с икрой морковной</t>
  </si>
  <si>
    <t>Икра свекольная</t>
  </si>
  <si>
    <t>Гумарова М.Н.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</si>
</sst>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7">
    <xf numFmtId="0" fontId="0" fillId="0" borderId="0" xfId="0"/>
    <xf numFmtId="0" fontId="2" fillId="0" borderId="0" xfId="0" applyFont="1" applyAlignment="1">
      <alignment horizontal="right"/>
    </xf>
    <xf numFmtId="1" fontId="7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" fontId="6" fillId="0" borderId="2" xfId="0" applyNumberFormat="1" applyFont="1" applyBorder="1" applyAlignment="1">
      <alignment horizontal="center"/>
    </xf>
    <xf numFmtId="2" fontId="7" fillId="0" borderId="2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2" fontId="8" fillId="2" borderId="2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/>
    <xf numFmtId="2" fontId="5" fillId="0" borderId="2" xfId="0" applyNumberFormat="1" applyFont="1" applyBorder="1" applyAlignment="1">
      <alignment wrapText="1"/>
    </xf>
    <xf numFmtId="2" fontId="5" fillId="0" borderId="2" xfId="0" applyNumberFormat="1" applyFont="1" applyBorder="1" applyAlignment="1">
      <alignment horizontal="center" wrapText="1"/>
    </xf>
    <xf numFmtId="2" fontId="6" fillId="0" borderId="2" xfId="0" applyNumberFormat="1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3" xfId="0" applyFont="1" applyBorder="1" applyAlignment="1">
      <alignment horizontal="center" wrapText="1"/>
    </xf>
    <xf numFmtId="2" fontId="7" fillId="0" borderId="3" xfId="0" applyNumberFormat="1" applyFont="1" applyBorder="1" applyAlignment="1">
      <alignment horizontal="center" wrapText="1"/>
    </xf>
    <xf numFmtId="164" fontId="7" fillId="0" borderId="3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wrapText="1"/>
    </xf>
    <xf numFmtId="1" fontId="6" fillId="0" borderId="2" xfId="0" applyNumberFormat="1" applyFont="1" applyBorder="1" applyAlignment="1">
      <alignment horizontal="center" wrapText="1"/>
    </xf>
    <xf numFmtId="2" fontId="6" fillId="0" borderId="2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wrapText="1"/>
    </xf>
    <xf numFmtId="1" fontId="6" fillId="0" borderId="2" xfId="0" applyNumberFormat="1" applyFont="1" applyBorder="1" applyAlignment="1">
      <alignment wrapText="1"/>
    </xf>
    <xf numFmtId="49" fontId="7" fillId="0" borderId="2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horizontal="right"/>
    </xf>
    <xf numFmtId="2" fontId="0" fillId="0" borderId="2" xfId="0" applyNumberFormat="1" applyBorder="1" applyAlignment="1"/>
    <xf numFmtId="164" fontId="8" fillId="0" borderId="2" xfId="0" applyNumberFormat="1" applyFont="1" applyBorder="1" applyAlignment="1">
      <alignment horizontal="center" wrapText="1"/>
    </xf>
    <xf numFmtId="164" fontId="6" fillId="0" borderId="2" xfId="0" applyNumberFormat="1" applyFont="1" applyBorder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164" fontId="0" fillId="0" borderId="2" xfId="0" applyNumberFormat="1" applyBorder="1" applyAlignment="1"/>
    <xf numFmtId="164" fontId="7" fillId="0" borderId="2" xfId="0" applyNumberFormat="1" applyFont="1" applyBorder="1" applyAlignment="1">
      <alignment wrapText="1"/>
    </xf>
    <xf numFmtId="2" fontId="8" fillId="0" borderId="2" xfId="0" applyNumberFormat="1" applyFont="1" applyBorder="1" applyAlignment="1">
      <alignment horizontal="center" wrapText="1"/>
    </xf>
    <xf numFmtId="1" fontId="8" fillId="0" borderId="2" xfId="0" applyNumberFormat="1" applyFont="1" applyBorder="1" applyAlignment="1">
      <alignment horizontal="center" wrapText="1"/>
    </xf>
    <xf numFmtId="2" fontId="7" fillId="0" borderId="7" xfId="0" applyNumberFormat="1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2" fontId="7" fillId="0" borderId="5" xfId="0" applyNumberFormat="1" applyFont="1" applyBorder="1" applyAlignment="1">
      <alignment horizontal="center" wrapText="1"/>
    </xf>
    <xf numFmtId="0" fontId="7" fillId="0" borderId="0" xfId="0" applyFont="1" applyAlignment="1"/>
    <xf numFmtId="2" fontId="8" fillId="0" borderId="2" xfId="0" applyNumberFormat="1" applyFont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2" fontId="6" fillId="0" borderId="6" xfId="0" applyNumberFormat="1" applyFont="1" applyBorder="1" applyAlignment="1">
      <alignment wrapText="1"/>
    </xf>
    <xf numFmtId="2" fontId="6" fillId="0" borderId="7" xfId="0" applyNumberFormat="1" applyFont="1" applyBorder="1" applyAlignment="1">
      <alignment wrapText="1"/>
    </xf>
    <xf numFmtId="0" fontId="10" fillId="0" borderId="0" xfId="0" applyFont="1" applyAlignment="1"/>
    <xf numFmtId="0" fontId="7" fillId="0" borderId="11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2" xfId="0" applyFont="1" applyBorder="1" applyAlignment="1">
      <alignment vertical="center" wrapText="1"/>
    </xf>
    <xf numFmtId="2" fontId="7" fillId="0" borderId="2" xfId="0" applyNumberFormat="1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/>
    </xf>
    <xf numFmtId="2" fontId="7" fillId="0" borderId="2" xfId="0" applyNumberFormat="1" applyFont="1" applyBorder="1" applyAlignment="1">
      <alignment wrapText="1"/>
    </xf>
    <xf numFmtId="2" fontId="7" fillId="0" borderId="2" xfId="0" applyNumberFormat="1" applyFont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2" fontId="7" fillId="0" borderId="2" xfId="0" applyNumberFormat="1" applyFont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2" fontId="6" fillId="0" borderId="6" xfId="0" applyNumberFormat="1" applyFont="1" applyBorder="1" applyAlignment="1">
      <alignment wrapText="1"/>
    </xf>
    <xf numFmtId="2" fontId="6" fillId="0" borderId="7" xfId="0" applyNumberFormat="1" applyFont="1" applyBorder="1" applyAlignment="1">
      <alignment wrapText="1"/>
    </xf>
    <xf numFmtId="0" fontId="7" fillId="0" borderId="2" xfId="0" applyFont="1" applyBorder="1" applyAlignment="1">
      <alignment horizontal="left" vertical="center" wrapText="1"/>
    </xf>
    <xf numFmtId="164" fontId="6" fillId="0" borderId="2" xfId="0" applyNumberFormat="1" applyFont="1" applyFill="1" applyBorder="1" applyAlignment="1">
      <alignment horizontal="center" wrapText="1"/>
    </xf>
    <xf numFmtId="2" fontId="6" fillId="2" borderId="2" xfId="0" applyNumberFormat="1" applyFont="1" applyFill="1" applyBorder="1" applyAlignment="1">
      <alignment horizontal="center"/>
    </xf>
    <xf numFmtId="2" fontId="5" fillId="0" borderId="2" xfId="0" applyNumberFormat="1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vertical="top" wrapText="1"/>
    </xf>
    <xf numFmtId="2" fontId="7" fillId="0" borderId="2" xfId="0" applyNumberFormat="1" applyFont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center" vertical="top" wrapText="1"/>
    </xf>
    <xf numFmtId="1" fontId="7" fillId="0" borderId="2" xfId="0" applyNumberFormat="1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2" fontId="7" fillId="0" borderId="6" xfId="0" applyNumberFormat="1" applyFont="1" applyBorder="1" applyAlignment="1">
      <alignment vertical="top" wrapText="1"/>
    </xf>
    <xf numFmtId="2" fontId="7" fillId="0" borderId="7" xfId="0" applyNumberFormat="1" applyFont="1" applyBorder="1" applyAlignment="1">
      <alignment vertical="top" wrapText="1"/>
    </xf>
    <xf numFmtId="1" fontId="6" fillId="0" borderId="2" xfId="0" applyNumberFormat="1" applyFont="1" applyBorder="1" applyAlignment="1">
      <alignment horizontal="center" vertical="top" wrapText="1"/>
    </xf>
    <xf numFmtId="2" fontId="6" fillId="0" borderId="2" xfId="0" applyNumberFormat="1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vertical="top" wrapText="1"/>
    </xf>
    <xf numFmtId="49" fontId="7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/>
    </xf>
    <xf numFmtId="2" fontId="0" fillId="0" borderId="2" xfId="0" applyNumberFormat="1" applyBorder="1" applyAlignment="1">
      <alignment vertical="top"/>
    </xf>
    <xf numFmtId="1" fontId="6" fillId="0" borderId="2" xfId="0" applyNumberFormat="1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164" fontId="8" fillId="0" borderId="2" xfId="0" applyNumberFormat="1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vertical="top" wrapText="1"/>
    </xf>
    <xf numFmtId="164" fontId="6" fillId="0" borderId="2" xfId="0" applyNumberFormat="1" applyFont="1" applyBorder="1" applyAlignment="1">
      <alignment horizontal="center" vertical="top" wrapText="1"/>
    </xf>
    <xf numFmtId="1" fontId="5" fillId="0" borderId="2" xfId="0" applyNumberFormat="1" applyFont="1" applyBorder="1" applyAlignment="1">
      <alignment horizontal="center" vertical="top"/>
    </xf>
    <xf numFmtId="164" fontId="0" fillId="0" borderId="2" xfId="0" applyNumberFormat="1" applyBorder="1" applyAlignment="1">
      <alignment vertical="top"/>
    </xf>
    <xf numFmtId="164" fontId="7" fillId="0" borderId="2" xfId="0" applyNumberFormat="1" applyFont="1" applyBorder="1" applyAlignment="1">
      <alignment vertical="top" wrapText="1"/>
    </xf>
    <xf numFmtId="2" fontId="8" fillId="0" borderId="2" xfId="0" applyNumberFormat="1" applyFont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64" fontId="11" fillId="0" borderId="2" xfId="0" applyNumberFormat="1" applyFont="1" applyBorder="1" applyAlignment="1">
      <alignment horizontal="center" vertical="top" wrapText="1"/>
    </xf>
    <xf numFmtId="1" fontId="1" fillId="0" borderId="2" xfId="0" applyNumberFormat="1" applyFont="1" applyBorder="1" applyAlignment="1">
      <alignment horizontal="center" vertical="top"/>
    </xf>
    <xf numFmtId="2" fontId="6" fillId="0" borderId="6" xfId="0" applyNumberFormat="1" applyFont="1" applyBorder="1" applyAlignment="1">
      <alignment vertical="top" wrapText="1"/>
    </xf>
    <xf numFmtId="164" fontId="6" fillId="0" borderId="2" xfId="0" applyNumberFormat="1" applyFont="1" applyFill="1" applyBorder="1" applyAlignment="1">
      <alignment horizontal="center" vertical="top" wrapText="1"/>
    </xf>
    <xf numFmtId="1" fontId="8" fillId="0" borderId="2" xfId="0" applyNumberFormat="1" applyFont="1" applyBorder="1" applyAlignment="1">
      <alignment horizontal="center" vertical="top"/>
    </xf>
    <xf numFmtId="1" fontId="6" fillId="2" borderId="2" xfId="0" applyNumberFormat="1" applyFont="1" applyFill="1" applyBorder="1" applyAlignment="1">
      <alignment horizontal="center" vertical="top"/>
    </xf>
    <xf numFmtId="2" fontId="8" fillId="2" borderId="2" xfId="0" applyNumberFormat="1" applyFont="1" applyFill="1" applyBorder="1" applyAlignment="1">
      <alignment horizontal="center" vertical="top"/>
    </xf>
    <xf numFmtId="164" fontId="6" fillId="2" borderId="2" xfId="0" applyNumberFormat="1" applyFont="1" applyFill="1" applyBorder="1" applyAlignment="1">
      <alignment horizontal="center" vertical="top"/>
    </xf>
    <xf numFmtId="0" fontId="7" fillId="0" borderId="5" xfId="0" applyFont="1" applyBorder="1" applyAlignment="1">
      <alignment vertical="top" wrapText="1"/>
    </xf>
    <xf numFmtId="0" fontId="7" fillId="0" borderId="5" xfId="0" applyFont="1" applyBorder="1" applyAlignment="1">
      <alignment horizontal="center" vertical="top" wrapText="1"/>
    </xf>
    <xf numFmtId="2" fontId="7" fillId="0" borderId="5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vertical="top" wrapText="1"/>
    </xf>
    <xf numFmtId="2" fontId="8" fillId="0" borderId="2" xfId="0" applyNumberFormat="1" applyFont="1" applyBorder="1" applyAlignment="1">
      <alignment vertical="top" wrapText="1"/>
    </xf>
    <xf numFmtId="2" fontId="6" fillId="0" borderId="7" xfId="0" applyNumberFormat="1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2" fontId="6" fillId="2" borderId="2" xfId="0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2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wrapText="1"/>
    </xf>
    <xf numFmtId="2" fontId="6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vertical="top" wrapText="1"/>
    </xf>
    <xf numFmtId="1" fontId="6" fillId="0" borderId="2" xfId="0" applyNumberFormat="1" applyFont="1" applyFill="1" applyBorder="1" applyAlignment="1">
      <alignment horizontal="center" vertical="top"/>
    </xf>
    <xf numFmtId="164" fontId="12" fillId="0" borderId="2" xfId="0" applyNumberFormat="1" applyFont="1" applyBorder="1" applyAlignment="1">
      <alignment horizontal="center" vertical="top" wrapText="1"/>
    </xf>
    <xf numFmtId="1" fontId="13" fillId="3" borderId="2" xfId="0" applyNumberFormat="1" applyFont="1" applyFill="1" applyBorder="1" applyAlignment="1">
      <alignment horizontal="center"/>
    </xf>
    <xf numFmtId="1" fontId="13" fillId="3" borderId="2" xfId="0" applyNumberFormat="1" applyFont="1" applyFill="1" applyBorder="1" applyAlignment="1">
      <alignment horizontal="center" vertical="top"/>
    </xf>
    <xf numFmtId="2" fontId="6" fillId="3" borderId="2" xfId="0" applyNumberFormat="1" applyFont="1" applyFill="1" applyBorder="1" applyAlignment="1">
      <alignment vertical="top" wrapText="1"/>
    </xf>
    <xf numFmtId="164" fontId="7" fillId="0" borderId="5" xfId="0" applyNumberFormat="1" applyFont="1" applyBorder="1" applyAlignment="1">
      <alignment horizontal="center" vertical="top" wrapText="1"/>
    </xf>
    <xf numFmtId="2" fontId="7" fillId="0" borderId="0" xfId="0" applyNumberFormat="1" applyFont="1" applyFill="1" applyBorder="1" applyAlignment="1">
      <alignment vertical="top" wrapText="1"/>
    </xf>
    <xf numFmtId="1" fontId="7" fillId="0" borderId="0" xfId="0" applyNumberFormat="1" applyFont="1" applyBorder="1" applyAlignment="1">
      <alignment horizontal="center" wrapText="1"/>
    </xf>
    <xf numFmtId="2" fontId="7" fillId="0" borderId="0" xfId="0" applyNumberFormat="1" applyFont="1" applyBorder="1" applyAlignment="1">
      <alignment horizontal="center" wrapText="1"/>
    </xf>
    <xf numFmtId="164" fontId="7" fillId="0" borderId="0" xfId="0" applyNumberFormat="1" applyFont="1" applyBorder="1" applyAlignment="1">
      <alignment horizontal="center" wrapText="1"/>
    </xf>
    <xf numFmtId="1" fontId="7" fillId="0" borderId="0" xfId="0" applyNumberFormat="1" applyFont="1" applyBorder="1" applyAlignment="1">
      <alignment horizontal="center" vertical="top" wrapText="1"/>
    </xf>
    <xf numFmtId="2" fontId="7" fillId="0" borderId="0" xfId="0" applyNumberFormat="1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2" fontId="7" fillId="0" borderId="0" xfId="0" applyNumberFormat="1" applyFont="1" applyBorder="1" applyAlignment="1">
      <alignment horizontal="center" vertical="top" wrapText="1"/>
    </xf>
    <xf numFmtId="164" fontId="7" fillId="0" borderId="0" xfId="0" applyNumberFormat="1" applyFont="1" applyBorder="1" applyAlignment="1">
      <alignment horizontal="center" vertical="top" wrapText="1"/>
    </xf>
    <xf numFmtId="0" fontId="7" fillId="0" borderId="0" xfId="0" applyFont="1" applyBorder="1" applyAlignment="1">
      <alignment wrapText="1"/>
    </xf>
    <xf numFmtId="0" fontId="0" fillId="0" borderId="0" xfId="0" applyBorder="1"/>
    <xf numFmtId="0" fontId="7" fillId="0" borderId="0" xfId="0" applyFont="1" applyBorder="1" applyAlignment="1">
      <alignment horizontal="center" wrapText="1"/>
    </xf>
    <xf numFmtId="2" fontId="7" fillId="0" borderId="0" xfId="0" applyNumberFormat="1" applyFont="1" applyFill="1" applyBorder="1" applyAlignment="1">
      <alignment wrapText="1"/>
    </xf>
    <xf numFmtId="2" fontId="7" fillId="0" borderId="0" xfId="0" applyNumberFormat="1" applyFont="1" applyBorder="1" applyAlignment="1">
      <alignment wrapText="1"/>
    </xf>
    <xf numFmtId="2" fontId="7" fillId="0" borderId="2" xfId="0" applyNumberFormat="1" applyFont="1" applyBorder="1" applyAlignment="1">
      <alignment wrapText="1"/>
    </xf>
    <xf numFmtId="2" fontId="6" fillId="0" borderId="2" xfId="0" applyNumberFormat="1" applyFont="1" applyFill="1" applyBorder="1" applyAlignment="1">
      <alignment vertical="top" wrapText="1"/>
    </xf>
    <xf numFmtId="2" fontId="7" fillId="0" borderId="2" xfId="0" applyNumberFormat="1" applyFont="1" applyBorder="1" applyAlignment="1">
      <alignment wrapText="1"/>
    </xf>
    <xf numFmtId="2" fontId="6" fillId="0" borderId="2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2" fontId="14" fillId="0" borderId="2" xfId="0" applyNumberFormat="1" applyFont="1" applyFill="1" applyBorder="1" applyAlignment="1">
      <alignment horizontal="center" vertical="center" wrapText="1"/>
    </xf>
    <xf numFmtId="164" fontId="14" fillId="0" borderId="2" xfId="0" applyNumberFormat="1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wrapText="1"/>
    </xf>
    <xf numFmtId="2" fontId="7" fillId="0" borderId="2" xfId="0" applyNumberFormat="1" applyFont="1" applyFill="1" applyBorder="1" applyAlignment="1">
      <alignment horizontal="center" wrapText="1"/>
    </xf>
    <xf numFmtId="164" fontId="7" fillId="0" borderId="2" xfId="0" applyNumberFormat="1" applyFont="1" applyFill="1" applyBorder="1" applyAlignment="1">
      <alignment horizontal="center" wrapText="1"/>
    </xf>
    <xf numFmtId="164" fontId="7" fillId="0" borderId="5" xfId="0" applyNumberFormat="1" applyFont="1" applyBorder="1" applyAlignment="1">
      <alignment horizontal="center" wrapText="1"/>
    </xf>
    <xf numFmtId="0" fontId="14" fillId="0" borderId="2" xfId="0" applyFont="1" applyBorder="1" applyAlignment="1">
      <alignment vertical="center" wrapText="1"/>
    </xf>
    <xf numFmtId="1" fontId="7" fillId="0" borderId="7" xfId="0" applyNumberFormat="1" applyFont="1" applyBorder="1" applyAlignment="1">
      <alignment horizontal="center" wrapText="1"/>
    </xf>
    <xf numFmtId="2" fontId="7" fillId="0" borderId="13" xfId="0" applyNumberFormat="1" applyFont="1" applyBorder="1" applyAlignment="1">
      <alignment wrapText="1"/>
    </xf>
    <xf numFmtId="1" fontId="7" fillId="0" borderId="4" xfId="0" applyNumberFormat="1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 wrapText="1"/>
    </xf>
    <xf numFmtId="2" fontId="11" fillId="0" borderId="4" xfId="0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164" fontId="14" fillId="0" borderId="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wrapText="1"/>
    </xf>
    <xf numFmtId="0" fontId="14" fillId="0" borderId="3" xfId="0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49" fontId="7" fillId="0" borderId="7" xfId="0" applyNumberFormat="1" applyFont="1" applyBorder="1" applyAlignment="1">
      <alignment horizontal="center" wrapText="1"/>
    </xf>
    <xf numFmtId="1" fontId="7" fillId="0" borderId="3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wrapText="1"/>
    </xf>
    <xf numFmtId="2" fontId="6" fillId="0" borderId="2" xfId="0" applyNumberFormat="1" applyFont="1" applyBorder="1" applyAlignment="1">
      <alignment horizontal="center" vertical="top" wrapText="1"/>
    </xf>
    <xf numFmtId="1" fontId="7" fillId="0" borderId="5" xfId="0" applyNumberFormat="1" applyFont="1" applyBorder="1" applyAlignment="1">
      <alignment horizontal="center" wrapText="1"/>
    </xf>
    <xf numFmtId="2" fontId="7" fillId="0" borderId="2" xfId="0" applyNumberFormat="1" applyFont="1" applyBorder="1" applyAlignment="1">
      <alignment wrapText="1"/>
    </xf>
    <xf numFmtId="2" fontId="7" fillId="0" borderId="2" xfId="0" applyNumberFormat="1" applyFont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 wrapText="1"/>
    </xf>
    <xf numFmtId="2" fontId="6" fillId="0" borderId="9" xfId="0" applyNumberFormat="1" applyFont="1" applyBorder="1" applyAlignment="1">
      <alignment vertical="top" wrapText="1"/>
    </xf>
    <xf numFmtId="1" fontId="14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>
      <alignment vertical="top"/>
    </xf>
    <xf numFmtId="1" fontId="8" fillId="0" borderId="2" xfId="0" applyNumberFormat="1" applyFont="1" applyFill="1" applyBorder="1" applyAlignment="1">
      <alignment horizontal="center" vertical="top"/>
    </xf>
    <xf numFmtId="0" fontId="7" fillId="0" borderId="0" xfId="0" applyFont="1" applyBorder="1" applyAlignment="1">
      <alignment horizontal="left" vertical="top" wrapText="1"/>
    </xf>
    <xf numFmtId="2" fontId="6" fillId="2" borderId="6" xfId="0" applyNumberFormat="1" applyFont="1" applyFill="1" applyBorder="1" applyAlignment="1">
      <alignment wrapText="1"/>
    </xf>
    <xf numFmtId="2" fontId="6" fillId="2" borderId="7" xfId="0" applyNumberFormat="1" applyFont="1" applyFill="1" applyBorder="1" applyAlignment="1">
      <alignment wrapText="1"/>
    </xf>
    <xf numFmtId="2" fontId="7" fillId="0" borderId="2" xfId="0" applyNumberFormat="1" applyFont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2" fontId="6" fillId="0" borderId="3" xfId="0" applyNumberFormat="1" applyFont="1" applyBorder="1" applyAlignment="1">
      <alignment wrapText="1"/>
    </xf>
    <xf numFmtId="2" fontId="6" fillId="0" borderId="6" xfId="0" applyNumberFormat="1" applyFont="1" applyBorder="1" applyAlignment="1">
      <alignment wrapText="1"/>
    </xf>
    <xf numFmtId="2" fontId="6" fillId="0" borderId="7" xfId="0" applyNumberFormat="1" applyFont="1" applyBorder="1" applyAlignment="1">
      <alignment wrapText="1"/>
    </xf>
    <xf numFmtId="2" fontId="7" fillId="0" borderId="3" xfId="0" applyNumberFormat="1" applyFont="1" applyBorder="1" applyAlignment="1">
      <alignment wrapText="1"/>
    </xf>
    <xf numFmtId="2" fontId="7" fillId="0" borderId="6" xfId="0" applyNumberFormat="1" applyFont="1" applyBorder="1" applyAlignment="1">
      <alignment vertical="top" wrapText="1"/>
    </xf>
    <xf numFmtId="2" fontId="7" fillId="0" borderId="7" xfId="0" applyNumberFormat="1" applyFont="1" applyBorder="1" applyAlignment="1">
      <alignment vertical="top" wrapText="1"/>
    </xf>
    <xf numFmtId="2" fontId="6" fillId="0" borderId="6" xfId="0" applyNumberFormat="1" applyFont="1" applyBorder="1" applyAlignment="1">
      <alignment vertical="top" wrapText="1"/>
    </xf>
    <xf numFmtId="2" fontId="6" fillId="0" borderId="7" xfId="0" applyNumberFormat="1" applyFont="1" applyBorder="1" applyAlignment="1">
      <alignment vertical="top" wrapText="1"/>
    </xf>
    <xf numFmtId="2" fontId="7" fillId="0" borderId="2" xfId="0" applyNumberFormat="1" applyFont="1" applyBorder="1" applyAlignment="1">
      <alignment vertical="top" wrapText="1"/>
    </xf>
    <xf numFmtId="2" fontId="6" fillId="0" borderId="2" xfId="0" applyNumberFormat="1" applyFont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 wrapText="1"/>
    </xf>
    <xf numFmtId="2" fontId="7" fillId="0" borderId="12" xfId="0" applyNumberFormat="1" applyFont="1" applyBorder="1" applyAlignment="1">
      <alignment vertical="top" wrapText="1"/>
    </xf>
    <xf numFmtId="2" fontId="5" fillId="3" borderId="2" xfId="0" applyNumberFormat="1" applyFont="1" applyFill="1" applyBorder="1" applyAlignment="1"/>
    <xf numFmtId="1" fontId="8" fillId="3" borderId="2" xfId="0" applyNumberFormat="1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" fontId="6" fillId="3" borderId="2" xfId="0" applyNumberFormat="1" applyFont="1" applyFill="1" applyBorder="1" applyAlignment="1">
      <alignment horizontal="center"/>
    </xf>
    <xf numFmtId="2" fontId="6" fillId="0" borderId="11" xfId="0" applyNumberFormat="1" applyFont="1" applyBorder="1" applyAlignment="1">
      <alignment wrapText="1"/>
    </xf>
    <xf numFmtId="1" fontId="8" fillId="0" borderId="3" xfId="0" applyNumberFormat="1" applyFont="1" applyBorder="1" applyAlignment="1">
      <alignment horizontal="center" wrapText="1"/>
    </xf>
    <xf numFmtId="2" fontId="7" fillId="0" borderId="6" xfId="0" applyNumberFormat="1" applyFont="1" applyBorder="1" applyAlignment="1">
      <alignment horizontal="right" vertical="top"/>
    </xf>
    <xf numFmtId="2" fontId="0" fillId="0" borderId="12" xfId="0" applyNumberFormat="1" applyBorder="1" applyAlignment="1">
      <alignment vertical="top"/>
    </xf>
    <xf numFmtId="2" fontId="5" fillId="0" borderId="12" xfId="0" applyNumberFormat="1" applyFont="1" applyFill="1" applyBorder="1" applyAlignment="1">
      <alignment vertical="top"/>
    </xf>
    <xf numFmtId="1" fontId="8" fillId="0" borderId="12" xfId="0" applyNumberFormat="1" applyFont="1" applyFill="1" applyBorder="1" applyAlignment="1">
      <alignment horizontal="center" vertical="top"/>
    </xf>
    <xf numFmtId="2" fontId="0" fillId="0" borderId="7" xfId="0" applyNumberFormat="1" applyBorder="1" applyAlignment="1">
      <alignment vertical="top"/>
    </xf>
    <xf numFmtId="2" fontId="7" fillId="0" borderId="6" xfId="0" applyNumberFormat="1" applyFont="1" applyBorder="1" applyAlignment="1">
      <alignment wrapText="1"/>
    </xf>
    <xf numFmtId="2" fontId="7" fillId="0" borderId="7" xfId="0" applyNumberFormat="1" applyFont="1" applyBorder="1" applyAlignment="1">
      <alignment wrapText="1"/>
    </xf>
    <xf numFmtId="2" fontId="6" fillId="0" borderId="6" xfId="0" applyNumberFormat="1" applyFont="1" applyBorder="1" applyAlignment="1">
      <alignment wrapText="1"/>
    </xf>
    <xf numFmtId="2" fontId="6" fillId="0" borderId="7" xfId="0" applyNumberFormat="1" applyFont="1" applyBorder="1" applyAlignment="1">
      <alignment wrapText="1"/>
    </xf>
    <xf numFmtId="2" fontId="6" fillId="0" borderId="3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2" fontId="8" fillId="3" borderId="8" xfId="0" applyNumberFormat="1" applyFont="1" applyFill="1" applyBorder="1" applyAlignment="1">
      <alignment wrapText="1"/>
    </xf>
    <xf numFmtId="2" fontId="8" fillId="3" borderId="9" xfId="0" applyNumberFormat="1" applyFont="1" applyFill="1" applyBorder="1" applyAlignment="1">
      <alignment wrapText="1"/>
    </xf>
    <xf numFmtId="2" fontId="6" fillId="0" borderId="2" xfId="0" applyNumberFormat="1" applyFont="1" applyBorder="1" applyAlignment="1">
      <alignment wrapText="1"/>
    </xf>
    <xf numFmtId="2" fontId="6" fillId="2" borderId="6" xfId="0" applyNumberFormat="1" applyFont="1" applyFill="1" applyBorder="1" applyAlignment="1">
      <alignment wrapText="1"/>
    </xf>
    <xf numFmtId="2" fontId="6" fillId="2" borderId="7" xfId="0" applyNumberFormat="1" applyFont="1" applyFill="1" applyBorder="1" applyAlignment="1">
      <alignment wrapText="1"/>
    </xf>
    <xf numFmtId="0" fontId="7" fillId="0" borderId="0" xfId="0" applyFont="1" applyAlignment="1">
      <alignment horizontal="right" vertical="top" wrapText="1"/>
    </xf>
    <xf numFmtId="2" fontId="9" fillId="0" borderId="6" xfId="0" applyNumberFormat="1" applyFont="1" applyBorder="1" applyAlignment="1">
      <alignment wrapText="1"/>
    </xf>
    <xf numFmtId="2" fontId="9" fillId="0" borderId="7" xfId="0" applyNumberFormat="1" applyFont="1" applyBorder="1" applyAlignment="1">
      <alignment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wrapText="1"/>
    </xf>
    <xf numFmtId="2" fontId="6" fillId="0" borderId="9" xfId="0" applyNumberFormat="1" applyFont="1" applyBorder="1" applyAlignment="1">
      <alignment wrapText="1"/>
    </xf>
    <xf numFmtId="2" fontId="6" fillId="0" borderId="10" xfId="0" applyNumberFormat="1" applyFont="1" applyBorder="1" applyAlignment="1">
      <alignment wrapText="1"/>
    </xf>
    <xf numFmtId="2" fontId="7" fillId="0" borderId="2" xfId="0" applyNumberFormat="1" applyFont="1" applyBorder="1" applyAlignment="1">
      <alignment wrapText="1"/>
    </xf>
    <xf numFmtId="2" fontId="6" fillId="0" borderId="3" xfId="0" applyNumberFormat="1" applyFont="1" applyBorder="1" applyAlignment="1">
      <alignment wrapText="1"/>
    </xf>
    <xf numFmtId="2" fontId="6" fillId="0" borderId="5" xfId="0" applyNumberFormat="1" applyFont="1" applyBorder="1" applyAlignment="1">
      <alignment wrapText="1"/>
    </xf>
    <xf numFmtId="2" fontId="7" fillId="0" borderId="3" xfId="0" applyNumberFormat="1" applyFont="1" applyBorder="1" applyAlignment="1">
      <alignment wrapText="1"/>
    </xf>
    <xf numFmtId="2" fontId="7" fillId="0" borderId="5" xfId="0" applyNumberFormat="1" applyFont="1" applyBorder="1" applyAlignment="1">
      <alignment wrapText="1"/>
    </xf>
    <xf numFmtId="2" fontId="6" fillId="0" borderId="4" xfId="0" applyNumberFormat="1" applyFont="1" applyBorder="1" applyAlignment="1">
      <alignment wrapText="1"/>
    </xf>
    <xf numFmtId="0" fontId="0" fillId="0" borderId="3" xfId="0" applyBorder="1" applyAlignment="1"/>
    <xf numFmtId="0" fontId="0" fillId="0" borderId="5" xfId="0" applyBorder="1" applyAlignment="1"/>
    <xf numFmtId="2" fontId="6" fillId="0" borderId="3" xfId="0" applyNumberFormat="1" applyFont="1" applyBorder="1" applyAlignment="1">
      <alignment horizontal="left" wrapText="1"/>
    </xf>
    <xf numFmtId="2" fontId="6" fillId="0" borderId="4" xfId="0" applyNumberFormat="1" applyFont="1" applyBorder="1" applyAlignment="1">
      <alignment horizontal="left" wrapText="1"/>
    </xf>
    <xf numFmtId="2" fontId="6" fillId="0" borderId="5" xfId="0" applyNumberFormat="1" applyFont="1" applyBorder="1" applyAlignment="1">
      <alignment horizontal="left" wrapText="1"/>
    </xf>
    <xf numFmtId="165" fontId="7" fillId="0" borderId="6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2" fontId="5" fillId="0" borderId="2" xfId="0" applyNumberFormat="1" applyFont="1" applyBorder="1" applyAlignment="1">
      <alignment wrapText="1"/>
    </xf>
    <xf numFmtId="2" fontId="5" fillId="0" borderId="2" xfId="0" applyNumberFormat="1" applyFont="1" applyBorder="1" applyAlignment="1">
      <alignment horizontal="center" wrapText="1"/>
    </xf>
    <xf numFmtId="2" fontId="6" fillId="3" borderId="3" xfId="0" applyNumberFormat="1" applyFont="1" applyFill="1" applyBorder="1" applyAlignment="1">
      <alignment vertical="top" wrapText="1"/>
    </xf>
    <xf numFmtId="2" fontId="6" fillId="3" borderId="4" xfId="0" applyNumberFormat="1" applyFont="1" applyFill="1" applyBorder="1" applyAlignment="1">
      <alignment vertical="top" wrapText="1"/>
    </xf>
    <xf numFmtId="2" fontId="6" fillId="3" borderId="5" xfId="0" applyNumberFormat="1" applyFont="1" applyFill="1" applyBorder="1" applyAlignment="1">
      <alignment vertical="top" wrapText="1"/>
    </xf>
    <xf numFmtId="2" fontId="7" fillId="0" borderId="6" xfId="0" applyNumberFormat="1" applyFont="1" applyBorder="1" applyAlignment="1">
      <alignment vertical="top" wrapText="1"/>
    </xf>
    <xf numFmtId="2" fontId="7" fillId="0" borderId="12" xfId="0" applyNumberFormat="1" applyFont="1" applyBorder="1" applyAlignment="1">
      <alignment vertical="top" wrapText="1"/>
    </xf>
    <xf numFmtId="2" fontId="7" fillId="0" borderId="7" xfId="0" applyNumberFormat="1" applyFont="1" applyBorder="1" applyAlignment="1">
      <alignment vertical="top" wrapText="1"/>
    </xf>
    <xf numFmtId="2" fontId="5" fillId="0" borderId="2" xfId="0" applyNumberFormat="1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vertical="top" wrapText="1"/>
    </xf>
    <xf numFmtId="2" fontId="6" fillId="0" borderId="2" xfId="0" applyNumberFormat="1" applyFont="1" applyBorder="1" applyAlignment="1">
      <alignment vertical="top" wrapText="1"/>
    </xf>
    <xf numFmtId="2" fontId="6" fillId="0" borderId="3" xfId="0" applyNumberFormat="1" applyFont="1" applyBorder="1" applyAlignment="1">
      <alignment vertical="top" wrapText="1"/>
    </xf>
    <xf numFmtId="2" fontId="6" fillId="0" borderId="3" xfId="0" applyNumberFormat="1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horizontal="center" vertical="top" wrapText="1"/>
    </xf>
    <xf numFmtId="2" fontId="6" fillId="0" borderId="5" xfId="0" applyNumberFormat="1" applyFont="1" applyBorder="1" applyAlignment="1">
      <alignment horizontal="center" vertical="top" wrapText="1"/>
    </xf>
    <xf numFmtId="2" fontId="6" fillId="0" borderId="4" xfId="0" applyNumberFormat="1" applyFont="1" applyBorder="1" applyAlignment="1">
      <alignment vertical="top" wrapText="1"/>
    </xf>
    <xf numFmtId="2" fontId="6" fillId="0" borderId="5" xfId="0" applyNumberFormat="1" applyFont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top" wrapText="1"/>
    </xf>
    <xf numFmtId="0" fontId="6" fillId="0" borderId="2" xfId="0" applyFont="1" applyBorder="1" applyAlignment="1">
      <alignment vertical="top" wrapText="1"/>
    </xf>
    <xf numFmtId="2" fontId="6" fillId="0" borderId="6" xfId="0" applyNumberFormat="1" applyFont="1" applyBorder="1" applyAlignment="1">
      <alignment vertical="top" wrapText="1"/>
    </xf>
    <xf numFmtId="2" fontId="6" fillId="0" borderId="7" xfId="0" applyNumberFormat="1" applyFont="1" applyBorder="1" applyAlignment="1">
      <alignment vertical="top" wrapText="1"/>
    </xf>
    <xf numFmtId="2" fontId="6" fillId="0" borderId="3" xfId="0" applyNumberFormat="1" applyFont="1" applyBorder="1" applyAlignment="1">
      <alignment horizontal="left" vertical="top" wrapText="1"/>
    </xf>
    <xf numFmtId="2" fontId="6" fillId="0" borderId="4" xfId="0" applyNumberFormat="1" applyFont="1" applyBorder="1" applyAlignment="1">
      <alignment horizontal="left" vertical="top" wrapText="1"/>
    </xf>
    <xf numFmtId="2" fontId="6" fillId="0" borderId="5" xfId="0" applyNumberFormat="1" applyFont="1" applyBorder="1" applyAlignment="1">
      <alignment horizontal="left" vertical="top" wrapText="1"/>
    </xf>
    <xf numFmtId="2" fontId="6" fillId="0" borderId="8" xfId="0" applyNumberFormat="1" applyFont="1" applyBorder="1" applyAlignment="1">
      <alignment vertical="top" wrapText="1"/>
    </xf>
    <xf numFmtId="2" fontId="6" fillId="0" borderId="9" xfId="0" applyNumberFormat="1" applyFont="1" applyBorder="1" applyAlignment="1">
      <alignment vertical="top" wrapText="1"/>
    </xf>
    <xf numFmtId="2" fontId="6" fillId="0" borderId="10" xfId="0" applyNumberFormat="1" applyFont="1" applyBorder="1" applyAlignment="1">
      <alignment vertical="top" wrapText="1"/>
    </xf>
    <xf numFmtId="2" fontId="6" fillId="0" borderId="6" xfId="0" applyNumberFormat="1" applyFont="1" applyBorder="1" applyAlignment="1">
      <alignment horizontal="left" vertical="top" wrapText="1"/>
    </xf>
    <xf numFmtId="2" fontId="6" fillId="0" borderId="12" xfId="0" applyNumberFormat="1" applyFont="1" applyBorder="1" applyAlignment="1">
      <alignment horizontal="left" vertical="top" wrapText="1"/>
    </xf>
    <xf numFmtId="2" fontId="6" fillId="0" borderId="7" xfId="0" applyNumberFormat="1" applyFont="1" applyBorder="1" applyAlignment="1">
      <alignment horizontal="left" vertical="top" wrapText="1"/>
    </xf>
    <xf numFmtId="2" fontId="6" fillId="2" borderId="6" xfId="0" applyNumberFormat="1" applyFont="1" applyFill="1" applyBorder="1" applyAlignment="1">
      <alignment vertical="top" wrapText="1"/>
    </xf>
    <xf numFmtId="2" fontId="6" fillId="2" borderId="7" xfId="0" applyNumberFormat="1" applyFont="1" applyFill="1" applyBorder="1" applyAlignment="1">
      <alignment vertical="top" wrapText="1"/>
    </xf>
    <xf numFmtId="2" fontId="7" fillId="0" borderId="3" xfId="0" applyNumberFormat="1" applyFont="1" applyBorder="1" applyAlignment="1">
      <alignment vertical="top" wrapText="1"/>
    </xf>
    <xf numFmtId="2" fontId="7" fillId="0" borderId="5" xfId="0" applyNumberFormat="1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5" xfId="0" applyBorder="1" applyAlignment="1">
      <alignment vertical="top"/>
    </xf>
    <xf numFmtId="2" fontId="9" fillId="0" borderId="6" xfId="0" applyNumberFormat="1" applyFont="1" applyBorder="1" applyAlignment="1">
      <alignment vertical="top" wrapText="1"/>
    </xf>
    <xf numFmtId="2" fontId="9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0"/>
  <sheetViews>
    <sheetView zoomScale="69" zoomScaleNormal="69" workbookViewId="0">
      <selection activeCell="C314" sqref="C314"/>
    </sheetView>
  </sheetViews>
  <sheetFormatPr defaultRowHeight="14.4" x14ac:dyDescent="0.3"/>
  <cols>
    <col min="1" max="1" width="16.6640625" customWidth="1"/>
    <col min="2" max="2" width="50.109375" customWidth="1"/>
    <col min="7" max="7" width="10.33203125" customWidth="1"/>
    <col min="8" max="8" width="12" customWidth="1"/>
  </cols>
  <sheetData>
    <row r="1" spans="1:8" ht="15.6" x14ac:dyDescent="0.3">
      <c r="A1" s="17"/>
      <c r="B1" s="17"/>
      <c r="C1" s="17"/>
      <c r="D1" s="17"/>
      <c r="E1" s="50"/>
      <c r="F1" s="45"/>
      <c r="G1" s="245" t="s">
        <v>0</v>
      </c>
      <c r="H1" s="245"/>
    </row>
    <row r="2" spans="1:8" ht="15.75" customHeight="1" x14ac:dyDescent="0.3">
      <c r="A2" s="17"/>
      <c r="B2" s="17"/>
      <c r="C2" s="17"/>
      <c r="D2" s="224" t="s">
        <v>64</v>
      </c>
      <c r="E2" s="224"/>
      <c r="F2" s="224"/>
      <c r="G2" s="224"/>
      <c r="H2" s="224"/>
    </row>
    <row r="3" spans="1:8" ht="15.75" customHeight="1" x14ac:dyDescent="0.3">
      <c r="A3" s="17"/>
      <c r="B3" s="17"/>
      <c r="C3" s="17"/>
      <c r="D3" s="224"/>
      <c r="E3" s="224"/>
      <c r="F3" s="224"/>
      <c r="G3" s="224"/>
      <c r="H3" s="224"/>
    </row>
    <row r="4" spans="1:8" ht="15.6" x14ac:dyDescent="0.3">
      <c r="A4" s="17"/>
      <c r="B4" s="17"/>
      <c r="C4" s="17"/>
      <c r="D4" s="17"/>
      <c r="E4" s="50"/>
      <c r="F4" s="45"/>
      <c r="G4" s="245" t="s">
        <v>65</v>
      </c>
      <c r="H4" s="245"/>
    </row>
    <row r="5" spans="1:8" ht="20.399999999999999" x14ac:dyDescent="0.35">
      <c r="A5" s="17"/>
      <c r="B5" s="246" t="s">
        <v>1</v>
      </c>
      <c r="C5" s="246"/>
      <c r="D5" s="246"/>
      <c r="E5" s="246"/>
      <c r="F5" s="246"/>
      <c r="G5" s="1"/>
      <c r="H5" s="1"/>
    </row>
    <row r="6" spans="1:8" ht="18" x14ac:dyDescent="0.35">
      <c r="A6" s="247" t="s">
        <v>2</v>
      </c>
      <c r="B6" s="247"/>
      <c r="C6" s="247"/>
      <c r="D6" s="247"/>
      <c r="E6" s="17"/>
      <c r="F6" s="17"/>
      <c r="G6" s="17"/>
      <c r="H6" s="17"/>
    </row>
    <row r="7" spans="1:8" ht="28.2" x14ac:dyDescent="0.3">
      <c r="A7" s="248" t="s">
        <v>3</v>
      </c>
      <c r="B7" s="248" t="s">
        <v>4</v>
      </c>
      <c r="C7" s="18" t="s">
        <v>5</v>
      </c>
      <c r="D7" s="249" t="s">
        <v>6</v>
      </c>
      <c r="E7" s="249"/>
      <c r="F7" s="249"/>
      <c r="G7" s="19" t="s">
        <v>7</v>
      </c>
      <c r="H7" s="248" t="s">
        <v>8</v>
      </c>
    </row>
    <row r="8" spans="1:8" x14ac:dyDescent="0.3">
      <c r="A8" s="248"/>
      <c r="B8" s="248"/>
      <c r="C8" s="18" t="s">
        <v>9</v>
      </c>
      <c r="D8" s="19" t="s">
        <v>10</v>
      </c>
      <c r="E8" s="19" t="s">
        <v>11</v>
      </c>
      <c r="F8" s="19" t="s">
        <v>12</v>
      </c>
      <c r="G8" s="19" t="s">
        <v>13</v>
      </c>
      <c r="H8" s="248"/>
    </row>
    <row r="9" spans="1:8" ht="15.6" x14ac:dyDescent="0.3">
      <c r="A9" s="20" t="s">
        <v>14</v>
      </c>
      <c r="B9" s="221"/>
      <c r="C9" s="231"/>
      <c r="D9" s="231"/>
      <c r="E9" s="231"/>
      <c r="F9" s="231"/>
      <c r="G9" s="231"/>
      <c r="H9" s="231"/>
    </row>
    <row r="10" spans="1:8" ht="15.6" x14ac:dyDescent="0.3">
      <c r="A10" s="20" t="s">
        <v>15</v>
      </c>
      <c r="B10" s="232"/>
      <c r="C10" s="231"/>
      <c r="D10" s="231"/>
      <c r="E10" s="231"/>
      <c r="F10" s="231"/>
      <c r="G10" s="231"/>
      <c r="H10" s="231"/>
    </row>
    <row r="11" spans="1:8" ht="15.6" x14ac:dyDescent="0.3">
      <c r="A11" s="216" t="s">
        <v>16</v>
      </c>
      <c r="B11" s="53" t="s">
        <v>59</v>
      </c>
      <c r="C11" s="51">
        <v>150</v>
      </c>
      <c r="D11" s="8">
        <v>4.67</v>
      </c>
      <c r="E11" s="8">
        <v>3.86</v>
      </c>
      <c r="F11" s="8">
        <v>20.94</v>
      </c>
      <c r="G11" s="9">
        <v>145</v>
      </c>
      <c r="H11" s="2">
        <v>182</v>
      </c>
    </row>
    <row r="12" spans="1:8" ht="15.6" x14ac:dyDescent="0.3">
      <c r="A12" s="217"/>
      <c r="B12" s="53" t="s">
        <v>68</v>
      </c>
      <c r="C12" s="148">
        <v>160</v>
      </c>
      <c r="D12" s="148">
        <v>2.34</v>
      </c>
      <c r="E12" s="149">
        <v>2</v>
      </c>
      <c r="F12" s="148">
        <v>14.36</v>
      </c>
      <c r="G12" s="150">
        <v>86</v>
      </c>
      <c r="H12" s="3">
        <v>414</v>
      </c>
    </row>
    <row r="13" spans="1:8" ht="15.6" x14ac:dyDescent="0.3">
      <c r="A13" s="218"/>
      <c r="B13" s="53" t="s">
        <v>66</v>
      </c>
      <c r="C13" s="52">
        <v>40</v>
      </c>
      <c r="D13" s="4">
        <v>2.5</v>
      </c>
      <c r="E13" s="4">
        <v>7.05</v>
      </c>
      <c r="F13" s="4">
        <v>14.62</v>
      </c>
      <c r="G13" s="5">
        <v>136</v>
      </c>
      <c r="H13" s="6">
        <v>1</v>
      </c>
    </row>
    <row r="14" spans="1:8" ht="15.6" x14ac:dyDescent="0.3">
      <c r="A14" s="47" t="s">
        <v>20</v>
      </c>
      <c r="B14" s="41"/>
      <c r="C14" s="27">
        <f>SUM(C11:C13)</f>
        <v>350</v>
      </c>
      <c r="D14" s="28">
        <f>SUM(D11:D13)</f>
        <v>9.51</v>
      </c>
      <c r="E14" s="28">
        <f>SUM(E11:E13)</f>
        <v>12.91</v>
      </c>
      <c r="F14" s="28">
        <f>SUM(F11:F13)</f>
        <v>49.919999999999995</v>
      </c>
      <c r="G14" s="28">
        <f>SUM(G11:G13)</f>
        <v>367</v>
      </c>
      <c r="H14" s="29"/>
    </row>
    <row r="15" spans="1:8" ht="15.6" x14ac:dyDescent="0.3">
      <c r="A15" s="29"/>
      <c r="B15" s="29"/>
      <c r="C15" s="30"/>
      <c r="D15" s="27">
        <v>1</v>
      </c>
      <c r="E15" s="27">
        <v>1</v>
      </c>
      <c r="F15" s="27">
        <f>F14/D14</f>
        <v>5.2492113564668763</v>
      </c>
      <c r="G15" s="20"/>
      <c r="H15" s="29"/>
    </row>
    <row r="16" spans="1:8" ht="16.5" customHeight="1" x14ac:dyDescent="0.3">
      <c r="A16" s="227" t="s">
        <v>21</v>
      </c>
      <c r="B16" s="29" t="s">
        <v>22</v>
      </c>
      <c r="C16" s="3">
        <v>150</v>
      </c>
      <c r="D16" s="4">
        <v>3.02</v>
      </c>
      <c r="E16" s="4">
        <v>3.93</v>
      </c>
      <c r="F16" s="4">
        <v>9.89</v>
      </c>
      <c r="G16" s="5">
        <v>76</v>
      </c>
      <c r="H16" s="3">
        <v>86</v>
      </c>
    </row>
    <row r="17" spans="1:8" ht="15.6" x14ac:dyDescent="0.3">
      <c r="A17" s="227"/>
      <c r="B17" s="29" t="s">
        <v>87</v>
      </c>
      <c r="C17" s="3">
        <v>60</v>
      </c>
      <c r="D17" s="4">
        <v>7.58</v>
      </c>
      <c r="E17" s="4">
        <v>6.93</v>
      </c>
      <c r="F17" s="4">
        <v>8.9600000000000009</v>
      </c>
      <c r="G17" s="5">
        <v>128</v>
      </c>
      <c r="H17" s="31" t="s">
        <v>23</v>
      </c>
    </row>
    <row r="18" spans="1:8" ht="15.6" x14ac:dyDescent="0.3">
      <c r="A18" s="227"/>
      <c r="B18" s="29" t="s">
        <v>67</v>
      </c>
      <c r="C18" s="6">
        <v>110</v>
      </c>
      <c r="D18" s="4">
        <v>2.1</v>
      </c>
      <c r="E18" s="4">
        <v>3.17</v>
      </c>
      <c r="F18" s="4">
        <v>14.88</v>
      </c>
      <c r="G18" s="5">
        <v>126</v>
      </c>
      <c r="H18" s="3">
        <v>337</v>
      </c>
    </row>
    <row r="19" spans="1:8" ht="15.75" customHeight="1" x14ac:dyDescent="0.3">
      <c r="A19" s="227"/>
      <c r="B19" s="29" t="s">
        <v>27</v>
      </c>
      <c r="C19" s="148">
        <v>150</v>
      </c>
      <c r="D19" s="148">
        <v>0.14000000000000001</v>
      </c>
      <c r="E19" s="148">
        <v>0.14000000000000001</v>
      </c>
      <c r="F19" s="148">
        <v>17.91</v>
      </c>
      <c r="G19" s="150">
        <v>73</v>
      </c>
      <c r="H19" s="3">
        <v>390</v>
      </c>
    </row>
    <row r="20" spans="1:8" ht="15.6" x14ac:dyDescent="0.3">
      <c r="A20" s="227"/>
      <c r="B20" s="29" t="s">
        <v>24</v>
      </c>
      <c r="C20" s="174">
        <v>40</v>
      </c>
      <c r="D20" s="44">
        <v>2.64</v>
      </c>
      <c r="E20" s="44">
        <v>0.48</v>
      </c>
      <c r="F20" s="44">
        <v>14.51</v>
      </c>
      <c r="G20" s="157">
        <v>77</v>
      </c>
      <c r="H20" s="6" t="s">
        <v>19</v>
      </c>
    </row>
    <row r="21" spans="1:8" ht="15.6" x14ac:dyDescent="0.3">
      <c r="A21" s="212" t="s">
        <v>25</v>
      </c>
      <c r="B21" s="213"/>
      <c r="C21" s="27">
        <f>SUM(C16:C20)</f>
        <v>510</v>
      </c>
      <c r="D21" s="28">
        <f>SUM(D16:D20)</f>
        <v>15.48</v>
      </c>
      <c r="E21" s="28">
        <f>SUM(E16:E20)</f>
        <v>14.65</v>
      </c>
      <c r="F21" s="28">
        <f>SUM(F16:F20)</f>
        <v>66.150000000000006</v>
      </c>
      <c r="G21" s="28">
        <f>SUM(G16:G20)</f>
        <v>480</v>
      </c>
      <c r="H21" s="29"/>
    </row>
    <row r="22" spans="1:8" ht="15.6" x14ac:dyDescent="0.3">
      <c r="A22" s="212"/>
      <c r="B22" s="213"/>
      <c r="C22" s="29"/>
      <c r="D22" s="27">
        <v>1</v>
      </c>
      <c r="E22" s="27">
        <v>1</v>
      </c>
      <c r="F22" s="27">
        <f>F21/D21</f>
        <v>4.2732558139534884</v>
      </c>
      <c r="G22" s="20"/>
      <c r="H22" s="29"/>
    </row>
    <row r="23" spans="1:8" ht="15.6" x14ac:dyDescent="0.3">
      <c r="A23" s="228" t="s">
        <v>26</v>
      </c>
      <c r="B23" s="26" t="s">
        <v>100</v>
      </c>
      <c r="C23" s="6">
        <v>130</v>
      </c>
      <c r="D23" s="4">
        <v>6.3</v>
      </c>
      <c r="E23" s="4">
        <v>6.83</v>
      </c>
      <c r="F23" s="4">
        <v>10.38</v>
      </c>
      <c r="G23" s="5">
        <v>121</v>
      </c>
      <c r="H23" s="6" t="s">
        <v>101</v>
      </c>
    </row>
    <row r="24" spans="1:8" ht="15.6" x14ac:dyDescent="0.3">
      <c r="A24" s="229"/>
      <c r="B24" s="158" t="s">
        <v>104</v>
      </c>
      <c r="C24" s="148">
        <v>150</v>
      </c>
      <c r="D24" s="148">
        <v>0.75</v>
      </c>
      <c r="E24" s="148">
        <v>0</v>
      </c>
      <c r="F24" s="148">
        <v>15.15</v>
      </c>
      <c r="G24" s="150">
        <v>56</v>
      </c>
      <c r="H24" s="159">
        <v>418</v>
      </c>
    </row>
    <row r="25" spans="1:8" ht="15.6" x14ac:dyDescent="0.3">
      <c r="A25" s="230"/>
      <c r="B25" s="144" t="s">
        <v>102</v>
      </c>
      <c r="C25" s="3">
        <v>95</v>
      </c>
      <c r="D25" s="4">
        <v>0.4</v>
      </c>
      <c r="E25" s="4">
        <v>0.4</v>
      </c>
      <c r="F25" s="4">
        <v>9.8000000000000007</v>
      </c>
      <c r="G25" s="5">
        <v>43</v>
      </c>
      <c r="H25" s="3">
        <v>386</v>
      </c>
    </row>
    <row r="26" spans="1:8" ht="15.75" customHeight="1" x14ac:dyDescent="0.3">
      <c r="A26" s="212" t="s">
        <v>28</v>
      </c>
      <c r="B26" s="213"/>
      <c r="C26" s="27">
        <f>SUM(C23:C25)</f>
        <v>375</v>
      </c>
      <c r="D26" s="28">
        <f>SUM(D23:D25)</f>
        <v>7.45</v>
      </c>
      <c r="E26" s="28">
        <f>SUM(E23:E25)</f>
        <v>7.23</v>
      </c>
      <c r="F26" s="28">
        <f>SUM(F23:F25)</f>
        <v>35.33</v>
      </c>
      <c r="G26" s="28">
        <f>SUM(G23:G25)</f>
        <v>220</v>
      </c>
      <c r="H26" s="29"/>
    </row>
    <row r="27" spans="1:8" ht="15.6" x14ac:dyDescent="0.3">
      <c r="A27" s="212"/>
      <c r="B27" s="213"/>
      <c r="C27" s="20"/>
      <c r="D27" s="27">
        <v>1</v>
      </c>
      <c r="E27" s="27">
        <v>1</v>
      </c>
      <c r="F27" s="27">
        <f>F26/D26</f>
        <v>4.7422818791946302</v>
      </c>
      <c r="G27" s="20"/>
      <c r="H27" s="29"/>
    </row>
    <row r="28" spans="1:8" ht="15.6" x14ac:dyDescent="0.3">
      <c r="A28" s="244" t="s">
        <v>69</v>
      </c>
      <c r="B28" s="244"/>
      <c r="C28" s="27">
        <f>SUM(C14,C21,C26)</f>
        <v>1235</v>
      </c>
      <c r="D28" s="28">
        <f>SUM(D14,D21,D26)</f>
        <v>32.440000000000005</v>
      </c>
      <c r="E28" s="28">
        <f>SUM(E14,E21,E26)</f>
        <v>34.790000000000006</v>
      </c>
      <c r="F28" s="28">
        <f>SUM(F14,F21,F26)</f>
        <v>151.39999999999998</v>
      </c>
      <c r="G28" s="28">
        <f>SUM(G14,G21,G26)</f>
        <v>1067</v>
      </c>
      <c r="H28" s="29"/>
    </row>
    <row r="29" spans="1:8" ht="15.6" x14ac:dyDescent="0.3">
      <c r="A29" s="32"/>
      <c r="B29" s="33"/>
      <c r="C29" s="33"/>
      <c r="D29" s="7"/>
      <c r="E29" s="7"/>
      <c r="F29" s="60"/>
      <c r="G29" s="33"/>
      <c r="H29" s="33"/>
    </row>
    <row r="30" spans="1:8" ht="15.6" x14ac:dyDescent="0.3">
      <c r="A30" s="32"/>
      <c r="B30" s="33"/>
      <c r="C30" s="33"/>
      <c r="D30" s="7"/>
      <c r="E30" s="7"/>
      <c r="F30" s="60"/>
      <c r="G30" s="33"/>
      <c r="H30" s="33"/>
    </row>
    <row r="31" spans="1:8" ht="15.6" x14ac:dyDescent="0.3">
      <c r="A31" s="20" t="s">
        <v>30</v>
      </c>
      <c r="B31" s="20"/>
      <c r="C31" s="20"/>
      <c r="D31" s="20"/>
      <c r="E31" s="20"/>
      <c r="F31" s="20"/>
      <c r="G31" s="20"/>
      <c r="H31" s="20"/>
    </row>
    <row r="32" spans="1:8" ht="15.6" x14ac:dyDescent="0.3">
      <c r="A32" s="227" t="s">
        <v>16</v>
      </c>
      <c r="B32" s="29" t="s">
        <v>97</v>
      </c>
      <c r="C32" s="3">
        <v>150</v>
      </c>
      <c r="D32" s="4">
        <v>3.4</v>
      </c>
      <c r="E32" s="4">
        <v>3.96</v>
      </c>
      <c r="F32" s="4">
        <v>22.94</v>
      </c>
      <c r="G32" s="5">
        <v>141</v>
      </c>
      <c r="H32" s="3">
        <v>182</v>
      </c>
    </row>
    <row r="33" spans="1:8" ht="15.6" x14ac:dyDescent="0.3">
      <c r="A33" s="227"/>
      <c r="B33" s="25" t="s">
        <v>31</v>
      </c>
      <c r="C33" s="3">
        <v>40</v>
      </c>
      <c r="D33" s="4">
        <v>5</v>
      </c>
      <c r="E33" s="4">
        <v>4.5999999999999996</v>
      </c>
      <c r="F33" s="4">
        <v>0.28000000000000003</v>
      </c>
      <c r="G33" s="5">
        <v>63</v>
      </c>
      <c r="H33" s="6">
        <v>227</v>
      </c>
    </row>
    <row r="34" spans="1:8" ht="15.6" x14ac:dyDescent="0.3">
      <c r="A34" s="227"/>
      <c r="B34" s="29" t="s">
        <v>32</v>
      </c>
      <c r="C34" s="6">
        <v>150</v>
      </c>
      <c r="D34" s="148">
        <v>2.65</v>
      </c>
      <c r="E34" s="148">
        <v>2.33</v>
      </c>
      <c r="F34" s="148">
        <v>11.31</v>
      </c>
      <c r="G34" s="150">
        <v>77</v>
      </c>
      <c r="H34" s="52">
        <v>413</v>
      </c>
    </row>
    <row r="35" spans="1:8" ht="15.6" x14ac:dyDescent="0.3">
      <c r="A35" s="227"/>
      <c r="B35" s="26" t="s">
        <v>18</v>
      </c>
      <c r="C35" s="6">
        <v>30</v>
      </c>
      <c r="D35" s="149">
        <v>2.37</v>
      </c>
      <c r="E35" s="149">
        <v>0.3</v>
      </c>
      <c r="F35" s="149">
        <v>14.49</v>
      </c>
      <c r="G35" s="150">
        <v>71</v>
      </c>
      <c r="H35" s="6" t="s">
        <v>19</v>
      </c>
    </row>
    <row r="36" spans="1:8" ht="15.6" x14ac:dyDescent="0.3">
      <c r="A36" s="212" t="s">
        <v>20</v>
      </c>
      <c r="B36" s="213"/>
      <c r="C36" s="27">
        <f>SUM(C32:C35)</f>
        <v>370</v>
      </c>
      <c r="D36" s="28">
        <f>SUM(D32:D35)</f>
        <v>13.420000000000002</v>
      </c>
      <c r="E36" s="28">
        <f>SUM(E32:E35)</f>
        <v>11.19</v>
      </c>
      <c r="F36" s="28">
        <f>SUM(F32:F35)</f>
        <v>49.02</v>
      </c>
      <c r="G36" s="34">
        <f>SUM(G32:G35)</f>
        <v>352</v>
      </c>
      <c r="H36" s="29"/>
    </row>
    <row r="37" spans="1:8" ht="15.6" x14ac:dyDescent="0.3">
      <c r="A37" s="212"/>
      <c r="B37" s="213"/>
      <c r="C37" s="29"/>
      <c r="D37" s="27">
        <v>1</v>
      </c>
      <c r="E37" s="27">
        <v>1</v>
      </c>
      <c r="F37" s="27">
        <f>F36/D36</f>
        <v>3.6527570789865869</v>
      </c>
      <c r="G37" s="35"/>
      <c r="H37" s="29"/>
    </row>
    <row r="38" spans="1:8" ht="15.6" x14ac:dyDescent="0.3">
      <c r="A38" s="227" t="s">
        <v>21</v>
      </c>
      <c r="B38" s="63" t="s">
        <v>88</v>
      </c>
      <c r="C38" s="6">
        <v>150</v>
      </c>
      <c r="D38" s="4">
        <v>3.06</v>
      </c>
      <c r="E38" s="4">
        <v>4.34</v>
      </c>
      <c r="F38" s="4">
        <v>8.6</v>
      </c>
      <c r="G38" s="5">
        <v>90</v>
      </c>
      <c r="H38" s="6">
        <v>95</v>
      </c>
    </row>
    <row r="39" spans="1:8" ht="15.6" x14ac:dyDescent="0.3">
      <c r="A39" s="227"/>
      <c r="B39" s="53" t="s">
        <v>71</v>
      </c>
      <c r="C39" s="55">
        <v>50</v>
      </c>
      <c r="D39" s="8">
        <v>6.02</v>
      </c>
      <c r="E39" s="8">
        <v>7.07</v>
      </c>
      <c r="F39" s="8">
        <v>9.64</v>
      </c>
      <c r="G39" s="9">
        <v>137</v>
      </c>
      <c r="H39" s="55">
        <v>299</v>
      </c>
    </row>
    <row r="40" spans="1:8" ht="16.5" customHeight="1" x14ac:dyDescent="0.3">
      <c r="A40" s="227"/>
      <c r="B40" s="68" t="s">
        <v>89</v>
      </c>
      <c r="C40" s="55">
        <v>110</v>
      </c>
      <c r="D40" s="55">
        <v>4.1500000000000004</v>
      </c>
      <c r="E40" s="55">
        <v>5.32</v>
      </c>
      <c r="F40" s="55">
        <v>21.94</v>
      </c>
      <c r="G40" s="9">
        <v>121</v>
      </c>
      <c r="H40" s="55">
        <v>335</v>
      </c>
    </row>
    <row r="41" spans="1:8" ht="15" customHeight="1" x14ac:dyDescent="0.3">
      <c r="A41" s="227"/>
      <c r="B41" s="29" t="s">
        <v>70</v>
      </c>
      <c r="C41" s="3">
        <v>150</v>
      </c>
      <c r="D41" s="4">
        <v>0.36</v>
      </c>
      <c r="E41" s="4">
        <v>0.14000000000000001</v>
      </c>
      <c r="F41" s="4">
        <v>24.33</v>
      </c>
      <c r="G41" s="5">
        <v>100</v>
      </c>
      <c r="H41" s="3">
        <v>394</v>
      </c>
    </row>
    <row r="42" spans="1:8" ht="15.6" x14ac:dyDescent="0.3">
      <c r="A42" s="227"/>
      <c r="B42" s="29" t="s">
        <v>24</v>
      </c>
      <c r="C42" s="148">
        <v>30</v>
      </c>
      <c r="D42" s="44">
        <v>1.98</v>
      </c>
      <c r="E42" s="44">
        <v>0.36</v>
      </c>
      <c r="F42" s="44">
        <v>10.02</v>
      </c>
      <c r="G42" s="157">
        <v>52</v>
      </c>
      <c r="H42" s="148" t="s">
        <v>19</v>
      </c>
    </row>
    <row r="43" spans="1:8" ht="15.6" x14ac:dyDescent="0.3">
      <c r="A43" s="212" t="s">
        <v>25</v>
      </c>
      <c r="B43" s="213"/>
      <c r="C43" s="27">
        <f>SUM(C38:C42)</f>
        <v>490</v>
      </c>
      <c r="D43" s="28">
        <f>SUM(D38:D42)</f>
        <v>15.57</v>
      </c>
      <c r="E43" s="28">
        <f>SUM(E38:E42)</f>
        <v>17.23</v>
      </c>
      <c r="F43" s="28">
        <f>SUM(F38:F42)</f>
        <v>74.53</v>
      </c>
      <c r="G43" s="36">
        <f>SUM(G38:G42)</f>
        <v>500</v>
      </c>
      <c r="H43" s="29"/>
    </row>
    <row r="44" spans="1:8" ht="15.6" x14ac:dyDescent="0.3">
      <c r="A44" s="212"/>
      <c r="B44" s="213"/>
      <c r="C44" s="29"/>
      <c r="D44" s="27">
        <v>1</v>
      </c>
      <c r="E44" s="27">
        <v>1</v>
      </c>
      <c r="F44" s="27">
        <f>F43/D43</f>
        <v>4.7867694283879256</v>
      </c>
      <c r="G44" s="35"/>
      <c r="H44" s="29"/>
    </row>
    <row r="45" spans="1:8" ht="15.6" x14ac:dyDescent="0.3">
      <c r="A45" s="227" t="s">
        <v>26</v>
      </c>
      <c r="B45" s="121" t="s">
        <v>79</v>
      </c>
      <c r="C45" s="154">
        <v>130</v>
      </c>
      <c r="D45" s="155">
        <v>3.41</v>
      </c>
      <c r="E45" s="155">
        <v>6.72</v>
      </c>
      <c r="F45" s="155">
        <v>11.71</v>
      </c>
      <c r="G45" s="156">
        <v>113</v>
      </c>
      <c r="H45" s="3">
        <v>165</v>
      </c>
    </row>
    <row r="46" spans="1:8" ht="15.6" x14ac:dyDescent="0.3">
      <c r="A46" s="227"/>
      <c r="B46" s="26" t="s">
        <v>41</v>
      </c>
      <c r="C46" s="3">
        <v>150</v>
      </c>
      <c r="D46" s="6">
        <v>0.04</v>
      </c>
      <c r="E46" s="6">
        <v>0.01</v>
      </c>
      <c r="F46" s="6">
        <v>5.01</v>
      </c>
      <c r="G46" s="5">
        <v>28</v>
      </c>
      <c r="H46" s="6">
        <v>411</v>
      </c>
    </row>
    <row r="47" spans="1:8" ht="15.6" x14ac:dyDescent="0.3">
      <c r="A47" s="227"/>
      <c r="B47" s="121" t="s">
        <v>18</v>
      </c>
      <c r="C47" s="151">
        <v>20</v>
      </c>
      <c r="D47" s="152">
        <v>1.58</v>
      </c>
      <c r="E47" s="152">
        <v>0.2</v>
      </c>
      <c r="F47" s="152">
        <v>9.66</v>
      </c>
      <c r="G47" s="153">
        <v>47</v>
      </c>
      <c r="H47" s="6" t="s">
        <v>19</v>
      </c>
    </row>
    <row r="48" spans="1:8" ht="15.75" customHeight="1" x14ac:dyDescent="0.3">
      <c r="A48" s="242" t="s">
        <v>28</v>
      </c>
      <c r="B48" s="243"/>
      <c r="C48" s="27">
        <f>SUM(C45:C47)</f>
        <v>300</v>
      </c>
      <c r="D48" s="28">
        <f>SUM(D45:D47)</f>
        <v>5.03</v>
      </c>
      <c r="E48" s="28">
        <f>SUM(E45:E47)</f>
        <v>6.93</v>
      </c>
      <c r="F48" s="28">
        <f>SUM(F45:F47)</f>
        <v>26.38</v>
      </c>
      <c r="G48" s="36">
        <f>SUM(G45:G47)</f>
        <v>188</v>
      </c>
      <c r="H48" s="29"/>
    </row>
    <row r="49" spans="1:8" ht="15.6" x14ac:dyDescent="0.3">
      <c r="A49" s="212"/>
      <c r="B49" s="213"/>
      <c r="C49" s="20"/>
      <c r="D49" s="27">
        <v>1</v>
      </c>
      <c r="E49" s="27">
        <v>1</v>
      </c>
      <c r="F49" s="27">
        <f>F48/D48</f>
        <v>5.2445328031809142</v>
      </c>
      <c r="G49" s="35"/>
      <c r="H49" s="29"/>
    </row>
    <row r="50" spans="1:8" ht="15.6" x14ac:dyDescent="0.3">
      <c r="A50" s="214" t="s">
        <v>29</v>
      </c>
      <c r="B50" s="215"/>
      <c r="C50" s="20">
        <f>SUM(C36,C43,C48)</f>
        <v>1160</v>
      </c>
      <c r="D50" s="28">
        <f>SUM(D36,D43,D48)</f>
        <v>34.020000000000003</v>
      </c>
      <c r="E50" s="28">
        <f>SUM(E36,E43,E48)</f>
        <v>35.35</v>
      </c>
      <c r="F50" s="28">
        <f>SUM(F36,F43,F48)</f>
        <v>149.93</v>
      </c>
      <c r="G50" s="36">
        <f>SUM(G36,G43,G48)</f>
        <v>1040</v>
      </c>
      <c r="H50" s="29"/>
    </row>
    <row r="51" spans="1:8" ht="15.6" x14ac:dyDescent="0.3">
      <c r="A51" s="189"/>
      <c r="B51" s="190"/>
      <c r="C51" s="187"/>
      <c r="D51" s="28"/>
      <c r="E51" s="28"/>
      <c r="F51" s="28"/>
      <c r="G51" s="36"/>
      <c r="H51" s="186"/>
    </row>
    <row r="52" spans="1:8" ht="15.6" x14ac:dyDescent="0.3">
      <c r="A52" s="189"/>
      <c r="B52" s="190"/>
      <c r="C52" s="187"/>
      <c r="D52" s="28"/>
      <c r="E52" s="28"/>
      <c r="F52" s="28"/>
      <c r="G52" s="36"/>
      <c r="H52" s="186"/>
    </row>
    <row r="53" spans="1:8" ht="15.6" x14ac:dyDescent="0.3">
      <c r="A53" s="189"/>
      <c r="B53" s="190"/>
      <c r="C53" s="187"/>
      <c r="D53" s="28"/>
      <c r="E53" s="28"/>
      <c r="F53" s="28"/>
      <c r="G53" s="36"/>
      <c r="H53" s="186"/>
    </row>
    <row r="54" spans="1:8" ht="15.6" x14ac:dyDescent="0.3">
      <c r="A54" s="189"/>
      <c r="B54" s="190"/>
      <c r="C54" s="187"/>
      <c r="D54" s="28"/>
      <c r="E54" s="28"/>
      <c r="F54" s="28"/>
      <c r="G54" s="36"/>
      <c r="H54" s="186"/>
    </row>
    <row r="55" spans="1:8" ht="15.6" x14ac:dyDescent="0.3">
      <c r="A55" s="189"/>
      <c r="B55" s="190"/>
      <c r="C55" s="187"/>
      <c r="D55" s="28"/>
      <c r="E55" s="28"/>
      <c r="F55" s="28"/>
      <c r="G55" s="36"/>
      <c r="H55" s="186"/>
    </row>
    <row r="56" spans="1:8" ht="15.6" x14ac:dyDescent="0.3">
      <c r="A56" s="189"/>
      <c r="B56" s="190"/>
      <c r="C56" s="187"/>
      <c r="D56" s="28"/>
      <c r="E56" s="28"/>
      <c r="F56" s="28"/>
      <c r="G56" s="36"/>
      <c r="H56" s="186"/>
    </row>
    <row r="57" spans="1:8" ht="15.6" x14ac:dyDescent="0.3">
      <c r="A57" s="189"/>
      <c r="B57" s="190"/>
      <c r="C57" s="187"/>
      <c r="D57" s="28"/>
      <c r="E57" s="28"/>
      <c r="F57" s="28"/>
      <c r="G57" s="36"/>
      <c r="H57" s="186"/>
    </row>
    <row r="58" spans="1:8" ht="15.6" x14ac:dyDescent="0.3">
      <c r="A58" s="32"/>
      <c r="B58" s="33"/>
      <c r="C58" s="33"/>
      <c r="D58" s="10"/>
      <c r="E58" s="10"/>
      <c r="F58" s="126"/>
      <c r="G58" s="37"/>
      <c r="H58" s="33"/>
    </row>
    <row r="59" spans="1:8" ht="15.6" x14ac:dyDescent="0.3">
      <c r="A59" s="32"/>
      <c r="B59" s="33"/>
      <c r="C59" s="33"/>
      <c r="D59" s="10"/>
      <c r="E59" s="10"/>
      <c r="F59" s="126"/>
      <c r="G59" s="37"/>
      <c r="H59" s="33"/>
    </row>
    <row r="60" spans="1:8" ht="15.6" x14ac:dyDescent="0.3">
      <c r="A60" s="32"/>
      <c r="B60" s="33"/>
      <c r="C60" s="33"/>
      <c r="D60" s="10"/>
      <c r="E60" s="10"/>
      <c r="F60" s="126"/>
      <c r="G60" s="37"/>
      <c r="H60" s="33"/>
    </row>
    <row r="61" spans="1:8" ht="15.6" x14ac:dyDescent="0.3">
      <c r="A61" s="32"/>
      <c r="B61" s="33"/>
      <c r="C61" s="33"/>
      <c r="D61" s="10"/>
      <c r="E61" s="10"/>
      <c r="F61" s="126"/>
      <c r="G61" s="37"/>
      <c r="H61" s="33"/>
    </row>
    <row r="62" spans="1:8" ht="15.6" x14ac:dyDescent="0.3">
      <c r="A62" s="20" t="s">
        <v>34</v>
      </c>
      <c r="B62" s="20"/>
      <c r="C62" s="29"/>
      <c r="D62" s="29"/>
      <c r="E62" s="29"/>
      <c r="F62" s="29"/>
      <c r="G62" s="38"/>
      <c r="H62" s="29"/>
    </row>
    <row r="63" spans="1:8" ht="15.6" x14ac:dyDescent="0.3">
      <c r="A63" s="221" t="s">
        <v>16</v>
      </c>
      <c r="B63" s="29" t="s">
        <v>43</v>
      </c>
      <c r="C63" s="3">
        <v>150</v>
      </c>
      <c r="D63" s="148">
        <v>3.06</v>
      </c>
      <c r="E63" s="148">
        <v>4.57</v>
      </c>
      <c r="F63" s="148">
        <v>19.760000000000002</v>
      </c>
      <c r="G63" s="150">
        <v>134</v>
      </c>
      <c r="H63" s="3">
        <v>199</v>
      </c>
    </row>
    <row r="64" spans="1:8" ht="15.6" x14ac:dyDescent="0.3">
      <c r="A64" s="221"/>
      <c r="B64" s="26" t="s">
        <v>35</v>
      </c>
      <c r="C64" s="75">
        <v>180</v>
      </c>
      <c r="D64" s="73">
        <v>3.67</v>
      </c>
      <c r="E64" s="73">
        <v>3.19</v>
      </c>
      <c r="F64" s="73">
        <v>15.82</v>
      </c>
      <c r="G64" s="74">
        <v>107</v>
      </c>
      <c r="H64" s="3">
        <v>416</v>
      </c>
    </row>
    <row r="65" spans="1:8" ht="15.6" x14ac:dyDescent="0.3">
      <c r="A65" s="221"/>
      <c r="B65" s="26" t="s">
        <v>73</v>
      </c>
      <c r="C65" s="3">
        <v>10</v>
      </c>
      <c r="D65" s="73">
        <v>2.3199999999999998</v>
      </c>
      <c r="E65" s="73">
        <v>2.95</v>
      </c>
      <c r="F65" s="73">
        <v>0</v>
      </c>
      <c r="G65" s="74">
        <v>36</v>
      </c>
      <c r="H65" s="3">
        <v>7</v>
      </c>
    </row>
    <row r="66" spans="1:8" ht="15.6" x14ac:dyDescent="0.3">
      <c r="A66" s="221"/>
      <c r="B66" s="26" t="s">
        <v>18</v>
      </c>
      <c r="C66" s="43">
        <v>30</v>
      </c>
      <c r="D66" s="149">
        <v>2.37</v>
      </c>
      <c r="E66" s="149">
        <v>0.3</v>
      </c>
      <c r="F66" s="149">
        <v>14.49</v>
      </c>
      <c r="G66" s="150">
        <v>71</v>
      </c>
      <c r="H66" s="6" t="s">
        <v>19</v>
      </c>
    </row>
    <row r="67" spans="1:8" ht="15.6" x14ac:dyDescent="0.3">
      <c r="A67" s="212" t="s">
        <v>20</v>
      </c>
      <c r="B67" s="213"/>
      <c r="C67" s="27">
        <f>SUM(C63:C66)</f>
        <v>370</v>
      </c>
      <c r="D67" s="28">
        <f>SUM(D63:D66)</f>
        <v>11.420000000000002</v>
      </c>
      <c r="E67" s="28">
        <f>SUM(E63:E66)</f>
        <v>11.010000000000002</v>
      </c>
      <c r="F67" s="28">
        <f>SUM(F63:F66)</f>
        <v>50.07</v>
      </c>
      <c r="G67" s="34">
        <f>SUM(G63:G66)</f>
        <v>348</v>
      </c>
      <c r="H67" s="29"/>
    </row>
    <row r="68" spans="1:8" ht="15.6" x14ac:dyDescent="0.3">
      <c r="A68" s="212"/>
      <c r="B68" s="213"/>
      <c r="C68" s="29"/>
      <c r="D68" s="27">
        <v>1</v>
      </c>
      <c r="E68" s="27">
        <v>1</v>
      </c>
      <c r="F68" s="27">
        <f>F67/D67</f>
        <v>4.3844133099824862</v>
      </c>
      <c r="G68" s="35"/>
      <c r="H68" s="29"/>
    </row>
    <row r="69" spans="1:8" ht="15.6" x14ac:dyDescent="0.3">
      <c r="A69" s="236" t="s">
        <v>21</v>
      </c>
      <c r="B69" s="53" t="s">
        <v>74</v>
      </c>
      <c r="C69" s="55">
        <v>150</v>
      </c>
      <c r="D69" s="8">
        <v>2.19</v>
      </c>
      <c r="E69" s="8">
        <v>3.91</v>
      </c>
      <c r="F69" s="8">
        <v>9.11</v>
      </c>
      <c r="G69" s="9">
        <v>78</v>
      </c>
      <c r="H69" s="55">
        <v>73</v>
      </c>
    </row>
    <row r="70" spans="1:8" ht="14.25" customHeight="1" x14ac:dyDescent="0.3">
      <c r="A70" s="236"/>
      <c r="B70" s="29" t="s">
        <v>75</v>
      </c>
      <c r="C70" s="3">
        <v>160</v>
      </c>
      <c r="D70" s="4">
        <v>10.02</v>
      </c>
      <c r="E70" s="4">
        <v>11.5</v>
      </c>
      <c r="F70" s="4">
        <v>25.7</v>
      </c>
      <c r="G70" s="5">
        <v>237</v>
      </c>
      <c r="H70" s="3">
        <v>308</v>
      </c>
    </row>
    <row r="71" spans="1:8" ht="15.6" x14ac:dyDescent="0.3">
      <c r="A71" s="236"/>
      <c r="B71" s="53" t="s">
        <v>76</v>
      </c>
      <c r="C71" s="55">
        <v>150</v>
      </c>
      <c r="D71" s="8">
        <v>0.33</v>
      </c>
      <c r="E71" s="8">
        <v>0.02</v>
      </c>
      <c r="F71" s="8">
        <v>20.83</v>
      </c>
      <c r="G71" s="9">
        <v>85</v>
      </c>
      <c r="H71" s="55">
        <v>394</v>
      </c>
    </row>
    <row r="72" spans="1:8" ht="15.6" x14ac:dyDescent="0.3">
      <c r="A72" s="233"/>
      <c r="B72" s="29" t="s">
        <v>24</v>
      </c>
      <c r="C72" s="3">
        <v>40</v>
      </c>
      <c r="D72" s="4">
        <v>2.6</v>
      </c>
      <c r="E72" s="4">
        <v>0.44</v>
      </c>
      <c r="F72" s="4">
        <v>16.12</v>
      </c>
      <c r="G72" s="5">
        <v>77</v>
      </c>
      <c r="H72" s="6" t="s">
        <v>19</v>
      </c>
    </row>
    <row r="73" spans="1:8" ht="15.6" x14ac:dyDescent="0.3">
      <c r="A73" s="212" t="s">
        <v>25</v>
      </c>
      <c r="B73" s="213"/>
      <c r="C73" s="27">
        <f>SUM(C69:C72)</f>
        <v>500</v>
      </c>
      <c r="D73" s="28">
        <f>SUM(D69:D72)</f>
        <v>15.139999999999999</v>
      </c>
      <c r="E73" s="28">
        <f>SUM(E69:E72)</f>
        <v>15.87</v>
      </c>
      <c r="F73" s="28">
        <f>SUM(F69:F72)</f>
        <v>71.760000000000005</v>
      </c>
      <c r="G73" s="39">
        <f>SUM(G69:G72)</f>
        <v>477</v>
      </c>
      <c r="H73" s="29"/>
    </row>
    <row r="74" spans="1:8" ht="15.6" x14ac:dyDescent="0.3">
      <c r="A74" s="212"/>
      <c r="B74" s="213"/>
      <c r="C74" s="29"/>
      <c r="D74" s="27">
        <v>1</v>
      </c>
      <c r="E74" s="27">
        <v>1</v>
      </c>
      <c r="F74" s="27">
        <f>F73/D73</f>
        <v>4.7397622192866589</v>
      </c>
      <c r="G74" s="20"/>
      <c r="H74" s="29"/>
    </row>
    <row r="75" spans="1:8" ht="15.6" x14ac:dyDescent="0.3">
      <c r="A75" s="232" t="s">
        <v>26</v>
      </c>
      <c r="B75" s="29" t="s">
        <v>90</v>
      </c>
      <c r="C75" s="3">
        <v>130</v>
      </c>
      <c r="D75" s="4">
        <v>6.39</v>
      </c>
      <c r="E75" s="4">
        <v>6.69</v>
      </c>
      <c r="F75" s="4">
        <v>27.87</v>
      </c>
      <c r="G75" s="5">
        <v>159</v>
      </c>
      <c r="H75" s="3">
        <v>213</v>
      </c>
    </row>
    <row r="76" spans="1:8" ht="15.6" x14ac:dyDescent="0.3">
      <c r="A76" s="236"/>
      <c r="B76" s="160" t="s">
        <v>33</v>
      </c>
      <c r="C76" s="161">
        <v>150</v>
      </c>
      <c r="D76" s="162">
        <v>0.51</v>
      </c>
      <c r="E76" s="162">
        <v>0.21</v>
      </c>
      <c r="F76" s="163">
        <v>14.23</v>
      </c>
      <c r="G76" s="164">
        <v>61</v>
      </c>
      <c r="H76" s="3">
        <v>417</v>
      </c>
    </row>
    <row r="77" spans="1:8" ht="15.75" customHeight="1" x14ac:dyDescent="0.3">
      <c r="A77" s="212" t="s">
        <v>28</v>
      </c>
      <c r="B77" s="213"/>
      <c r="C77" s="27">
        <f>SUM(C75:C76)</f>
        <v>280</v>
      </c>
      <c r="D77" s="28">
        <f>SUM(D75:D76)</f>
        <v>6.8999999999999995</v>
      </c>
      <c r="E77" s="28">
        <f>SUM(E75:E76)</f>
        <v>6.9</v>
      </c>
      <c r="F77" s="28">
        <f>SUM(F75:F76)</f>
        <v>42.1</v>
      </c>
      <c r="G77" s="34">
        <f>SUM(G75:G76)</f>
        <v>220</v>
      </c>
      <c r="H77" s="29" t="s">
        <v>36</v>
      </c>
    </row>
    <row r="78" spans="1:8" ht="15.6" x14ac:dyDescent="0.3">
      <c r="A78" s="212"/>
      <c r="B78" s="213"/>
      <c r="C78" s="20"/>
      <c r="D78" s="27">
        <v>1</v>
      </c>
      <c r="E78" s="27">
        <v>1</v>
      </c>
      <c r="F78" s="27">
        <f>F77/D77</f>
        <v>6.1014492753623193</v>
      </c>
      <c r="G78" s="20"/>
      <c r="H78" s="29"/>
    </row>
    <row r="79" spans="1:8" ht="15.6" x14ac:dyDescent="0.3">
      <c r="A79" s="214" t="s">
        <v>29</v>
      </c>
      <c r="B79" s="215"/>
      <c r="C79" s="30">
        <f>SUM(C67,C73,C77)</f>
        <v>1150</v>
      </c>
      <c r="D79" s="28">
        <f>SUM(D67,D73,D77)</f>
        <v>33.46</v>
      </c>
      <c r="E79" s="28">
        <f>SUM(E67,E73,E77)</f>
        <v>33.78</v>
      </c>
      <c r="F79" s="28">
        <f>SUM(F67,F73,F77)</f>
        <v>163.93</v>
      </c>
      <c r="G79" s="34">
        <f>SUM(G67,G73,G77)</f>
        <v>1045</v>
      </c>
      <c r="H79" s="29"/>
    </row>
    <row r="80" spans="1:8" ht="15.6" x14ac:dyDescent="0.3">
      <c r="A80" s="20"/>
      <c r="B80" s="20"/>
      <c r="C80" s="30"/>
      <c r="D80" s="40"/>
      <c r="E80" s="40"/>
      <c r="F80" s="40"/>
      <c r="G80" s="28"/>
      <c r="H80" s="29"/>
    </row>
    <row r="81" spans="1:8" ht="15.6" x14ac:dyDescent="0.3">
      <c r="A81" s="231"/>
      <c r="B81" s="231"/>
      <c r="C81" s="231"/>
      <c r="D81" s="231"/>
      <c r="E81" s="231"/>
      <c r="F81" s="231"/>
      <c r="G81" s="231"/>
      <c r="H81" s="231"/>
    </row>
    <row r="82" spans="1:8" ht="15.6" x14ac:dyDescent="0.3">
      <c r="A82" s="186"/>
      <c r="B82" s="186"/>
      <c r="C82" s="186"/>
      <c r="D82" s="186"/>
      <c r="E82" s="186"/>
      <c r="F82" s="186"/>
      <c r="G82" s="186"/>
      <c r="H82" s="186"/>
    </row>
    <row r="83" spans="1:8" ht="15.6" x14ac:dyDescent="0.3">
      <c r="A83" s="186"/>
      <c r="B83" s="186"/>
      <c r="C83" s="186"/>
      <c r="D83" s="186"/>
      <c r="E83" s="186"/>
      <c r="F83" s="186"/>
      <c r="G83" s="186"/>
      <c r="H83" s="186"/>
    </row>
    <row r="84" spans="1:8" ht="15.6" x14ac:dyDescent="0.3">
      <c r="A84" s="186"/>
      <c r="B84" s="186"/>
      <c r="C84" s="186"/>
      <c r="D84" s="186"/>
      <c r="E84" s="186"/>
      <c r="F84" s="186"/>
      <c r="G84" s="186"/>
      <c r="H84" s="186"/>
    </row>
    <row r="85" spans="1:8" ht="15.6" x14ac:dyDescent="0.3">
      <c r="A85" s="186"/>
      <c r="B85" s="186"/>
      <c r="C85" s="186"/>
      <c r="D85" s="186"/>
      <c r="E85" s="186"/>
      <c r="F85" s="186"/>
      <c r="G85" s="186"/>
      <c r="H85" s="186"/>
    </row>
    <row r="86" spans="1:8" ht="15.6" x14ac:dyDescent="0.3">
      <c r="A86" s="186"/>
      <c r="B86" s="186"/>
      <c r="C86" s="186"/>
      <c r="D86" s="186"/>
      <c r="E86" s="186"/>
      <c r="F86" s="186"/>
      <c r="G86" s="186"/>
      <c r="H86" s="186"/>
    </row>
    <row r="87" spans="1:8" ht="15.6" x14ac:dyDescent="0.3">
      <c r="A87" s="186"/>
      <c r="B87" s="186"/>
      <c r="C87" s="186"/>
      <c r="D87" s="186"/>
      <c r="E87" s="186"/>
      <c r="F87" s="186"/>
      <c r="G87" s="186"/>
      <c r="H87" s="186"/>
    </row>
    <row r="88" spans="1:8" ht="15.6" x14ac:dyDescent="0.3">
      <c r="A88" s="186"/>
      <c r="B88" s="186"/>
      <c r="C88" s="186"/>
      <c r="D88" s="186"/>
      <c r="E88" s="186"/>
      <c r="F88" s="186"/>
      <c r="G88" s="186"/>
      <c r="H88" s="186"/>
    </row>
    <row r="89" spans="1:8" ht="15.6" x14ac:dyDescent="0.3">
      <c r="A89" s="186"/>
      <c r="B89" s="186"/>
      <c r="C89" s="186"/>
      <c r="D89" s="186"/>
      <c r="E89" s="186"/>
      <c r="F89" s="186"/>
      <c r="G89" s="186"/>
      <c r="H89" s="186"/>
    </row>
    <row r="90" spans="1:8" ht="15.6" x14ac:dyDescent="0.3">
      <c r="A90" s="186"/>
      <c r="B90" s="186"/>
      <c r="C90" s="186"/>
      <c r="D90" s="186"/>
      <c r="E90" s="186"/>
      <c r="F90" s="186"/>
      <c r="G90" s="186"/>
      <c r="H90" s="186"/>
    </row>
    <row r="91" spans="1:8" ht="15.6" x14ac:dyDescent="0.3">
      <c r="A91" s="186"/>
      <c r="B91" s="186"/>
      <c r="C91" s="186"/>
      <c r="D91" s="186"/>
      <c r="E91" s="186"/>
      <c r="F91" s="186"/>
      <c r="G91" s="186"/>
      <c r="H91" s="186"/>
    </row>
    <row r="92" spans="1:8" ht="15.6" x14ac:dyDescent="0.3">
      <c r="A92" s="186"/>
      <c r="B92" s="186"/>
      <c r="C92" s="186"/>
      <c r="D92" s="186"/>
      <c r="E92" s="186"/>
      <c r="F92" s="186"/>
      <c r="G92" s="186"/>
      <c r="H92" s="186"/>
    </row>
    <row r="93" spans="1:8" ht="15.6" x14ac:dyDescent="0.3">
      <c r="A93" s="186"/>
      <c r="B93" s="186"/>
      <c r="C93" s="186"/>
      <c r="D93" s="186"/>
      <c r="E93" s="186"/>
      <c r="F93" s="186"/>
      <c r="G93" s="186"/>
      <c r="H93" s="186"/>
    </row>
    <row r="94" spans="1:8" ht="15.6" x14ac:dyDescent="0.3">
      <c r="A94" s="20" t="s">
        <v>37</v>
      </c>
      <c r="B94" s="221"/>
      <c r="C94" s="231"/>
      <c r="D94" s="231"/>
      <c r="E94" s="231"/>
      <c r="F94" s="231"/>
      <c r="G94" s="231"/>
      <c r="H94" s="231"/>
    </row>
    <row r="95" spans="1:8" ht="15.6" x14ac:dyDescent="0.3">
      <c r="A95" s="20" t="s">
        <v>38</v>
      </c>
      <c r="B95" s="221"/>
      <c r="C95" s="231"/>
      <c r="D95" s="231"/>
      <c r="E95" s="231"/>
      <c r="F95" s="231"/>
      <c r="G95" s="231"/>
      <c r="H95" s="231"/>
    </row>
    <row r="96" spans="1:8" ht="16.5" customHeight="1" x14ac:dyDescent="0.3">
      <c r="A96" s="228"/>
      <c r="B96" s="53" t="s">
        <v>56</v>
      </c>
      <c r="C96" s="148">
        <v>150</v>
      </c>
      <c r="D96" s="149">
        <v>5.7</v>
      </c>
      <c r="E96" s="149">
        <v>3.19</v>
      </c>
      <c r="F96" s="148">
        <v>19.84</v>
      </c>
      <c r="G96" s="150">
        <v>111</v>
      </c>
      <c r="H96" s="55">
        <v>100</v>
      </c>
    </row>
    <row r="97" spans="1:8" ht="15.6" x14ac:dyDescent="0.3">
      <c r="A97" s="229"/>
      <c r="B97" s="25" t="s">
        <v>17</v>
      </c>
      <c r="C97" s="148">
        <v>160</v>
      </c>
      <c r="D97" s="148">
        <v>2.34</v>
      </c>
      <c r="E97" s="149">
        <v>2</v>
      </c>
      <c r="F97" s="148">
        <v>14.36</v>
      </c>
      <c r="G97" s="150">
        <v>86</v>
      </c>
      <c r="H97" s="6">
        <v>414</v>
      </c>
    </row>
    <row r="98" spans="1:8" ht="15.6" x14ac:dyDescent="0.3">
      <c r="A98" s="229"/>
      <c r="B98" s="53" t="s">
        <v>66</v>
      </c>
      <c r="C98" s="52">
        <v>40</v>
      </c>
      <c r="D98" s="4">
        <v>2.4500000000000002</v>
      </c>
      <c r="E98" s="4">
        <v>7.05</v>
      </c>
      <c r="F98" s="4">
        <v>14.62</v>
      </c>
      <c r="G98" s="5">
        <v>136</v>
      </c>
      <c r="H98" s="6">
        <v>1</v>
      </c>
    </row>
    <row r="99" spans="1:8" ht="15.6" x14ac:dyDescent="0.3">
      <c r="A99" s="212" t="s">
        <v>20</v>
      </c>
      <c r="B99" s="213"/>
      <c r="C99" s="27">
        <f>SUM(C96:C98)</f>
        <v>350</v>
      </c>
      <c r="D99" s="28">
        <f>SUM(D96:D98)</f>
        <v>10.489999999999998</v>
      </c>
      <c r="E99" s="28">
        <f>SUM(E96:E98)</f>
        <v>12.239999999999998</v>
      </c>
      <c r="F99" s="28">
        <f>SUM(F96:F98)</f>
        <v>48.82</v>
      </c>
      <c r="G99" s="39">
        <f>SUM(G96:G98)</f>
        <v>333</v>
      </c>
      <c r="H99" s="29"/>
    </row>
    <row r="100" spans="1:8" ht="15.6" x14ac:dyDescent="0.3">
      <c r="A100" s="212"/>
      <c r="B100" s="213"/>
      <c r="C100" s="29"/>
      <c r="D100" s="27">
        <v>1</v>
      </c>
      <c r="E100" s="27">
        <v>1</v>
      </c>
      <c r="F100" s="27">
        <f>F99/D99</f>
        <v>4.6539561487130605</v>
      </c>
      <c r="G100" s="20"/>
      <c r="H100" s="29"/>
    </row>
    <row r="101" spans="1:8" ht="15.6" x14ac:dyDescent="0.3">
      <c r="A101" s="239" t="s">
        <v>21</v>
      </c>
      <c r="B101" s="26" t="s">
        <v>77</v>
      </c>
      <c r="C101" s="3">
        <v>150</v>
      </c>
      <c r="D101" s="6">
        <v>1.65</v>
      </c>
      <c r="E101" s="6">
        <v>3.57</v>
      </c>
      <c r="F101" s="6">
        <v>8.2100000000000009</v>
      </c>
      <c r="G101" s="5">
        <v>71.599999999999994</v>
      </c>
      <c r="H101" s="3">
        <v>65</v>
      </c>
    </row>
    <row r="102" spans="1:8" ht="15.6" x14ac:dyDescent="0.3">
      <c r="A102" s="240"/>
      <c r="B102" s="57" t="s">
        <v>117</v>
      </c>
      <c r="C102" s="58">
        <v>50</v>
      </c>
      <c r="D102" s="58">
        <v>7.47</v>
      </c>
      <c r="E102" s="58">
        <v>6.89</v>
      </c>
      <c r="F102" s="58">
        <v>9.33</v>
      </c>
      <c r="G102" s="59">
        <v>131</v>
      </c>
      <c r="H102" s="58">
        <v>322</v>
      </c>
    </row>
    <row r="103" spans="1:8" ht="15.6" x14ac:dyDescent="0.3">
      <c r="A103" s="240"/>
      <c r="B103" s="29" t="s">
        <v>40</v>
      </c>
      <c r="C103" s="148">
        <v>110</v>
      </c>
      <c r="D103" s="149">
        <v>3.31</v>
      </c>
      <c r="E103" s="149">
        <v>4.87</v>
      </c>
      <c r="F103" s="149">
        <v>26.34</v>
      </c>
      <c r="G103" s="150">
        <v>179</v>
      </c>
      <c r="H103" s="159">
        <v>330</v>
      </c>
    </row>
    <row r="104" spans="1:8" ht="15.75" customHeight="1" x14ac:dyDescent="0.3">
      <c r="A104" s="240"/>
      <c r="B104" s="158" t="s">
        <v>103</v>
      </c>
      <c r="C104" s="148">
        <v>150</v>
      </c>
      <c r="D104" s="148">
        <v>0.12</v>
      </c>
      <c r="E104" s="148">
        <v>0.02</v>
      </c>
      <c r="F104" s="148">
        <v>14.2</v>
      </c>
      <c r="G104" s="150">
        <v>45</v>
      </c>
      <c r="H104" s="148">
        <v>412</v>
      </c>
    </row>
    <row r="105" spans="1:8" ht="15.6" x14ac:dyDescent="0.3">
      <c r="A105" s="241"/>
      <c r="B105" s="29" t="s">
        <v>24</v>
      </c>
      <c r="C105" s="3">
        <v>40</v>
      </c>
      <c r="D105" s="4">
        <v>2.6</v>
      </c>
      <c r="E105" s="4">
        <v>0.44</v>
      </c>
      <c r="F105" s="4">
        <v>16.12</v>
      </c>
      <c r="G105" s="5">
        <v>77</v>
      </c>
      <c r="H105" s="6" t="s">
        <v>19</v>
      </c>
    </row>
    <row r="106" spans="1:8" ht="15.6" x14ac:dyDescent="0.3">
      <c r="A106" s="212" t="s">
        <v>25</v>
      </c>
      <c r="B106" s="213"/>
      <c r="C106" s="27">
        <f>SUM(C101:C105)</f>
        <v>500</v>
      </c>
      <c r="D106" s="28">
        <f>SUM(D101:D105)</f>
        <v>15.149999999999999</v>
      </c>
      <c r="E106" s="28">
        <f>SUM(E101:E105)</f>
        <v>15.789999999999997</v>
      </c>
      <c r="F106" s="28">
        <f>SUM(F101:F105)</f>
        <v>74.2</v>
      </c>
      <c r="G106" s="39">
        <f>SUM(G101:G105)</f>
        <v>503.6</v>
      </c>
      <c r="H106" s="29"/>
    </row>
    <row r="107" spans="1:8" ht="15.6" x14ac:dyDescent="0.3">
      <c r="A107" s="212"/>
      <c r="B107" s="213"/>
      <c r="C107" s="29"/>
      <c r="D107" s="27">
        <v>1</v>
      </c>
      <c r="E107" s="27">
        <v>1</v>
      </c>
      <c r="F107" s="27">
        <f>F106/D106</f>
        <v>4.8976897689768979</v>
      </c>
      <c r="G107" s="20"/>
      <c r="H107" s="29"/>
    </row>
    <row r="108" spans="1:8" ht="15.6" x14ac:dyDescent="0.3">
      <c r="A108" s="227" t="s">
        <v>26</v>
      </c>
      <c r="B108" s="158" t="s">
        <v>105</v>
      </c>
      <c r="C108" s="148">
        <v>65</v>
      </c>
      <c r="D108" s="148">
        <v>4.33</v>
      </c>
      <c r="E108" s="148">
        <v>6.24</v>
      </c>
      <c r="F108" s="148">
        <v>20.93</v>
      </c>
      <c r="G108" s="150">
        <v>110</v>
      </c>
      <c r="H108" s="52">
        <v>433</v>
      </c>
    </row>
    <row r="109" spans="1:8" ht="15.6" x14ac:dyDescent="0.3">
      <c r="A109" s="227"/>
      <c r="B109" s="121" t="s">
        <v>72</v>
      </c>
      <c r="C109" s="6">
        <v>100</v>
      </c>
      <c r="D109" s="4">
        <v>2.9</v>
      </c>
      <c r="E109" s="4">
        <v>2.5</v>
      </c>
      <c r="F109" s="4">
        <v>4.2</v>
      </c>
      <c r="G109" s="5">
        <v>54</v>
      </c>
      <c r="H109" s="3">
        <v>420</v>
      </c>
    </row>
    <row r="110" spans="1:8" ht="15.6" x14ac:dyDescent="0.3">
      <c r="A110" s="227"/>
      <c r="B110" s="158" t="s">
        <v>104</v>
      </c>
      <c r="C110" s="6">
        <v>150</v>
      </c>
      <c r="D110" s="4">
        <v>0.75</v>
      </c>
      <c r="E110" s="4">
        <v>0.3</v>
      </c>
      <c r="F110" s="4">
        <v>15.15</v>
      </c>
      <c r="G110" s="5">
        <v>56</v>
      </c>
      <c r="H110" s="6">
        <v>418</v>
      </c>
    </row>
    <row r="111" spans="1:8" ht="15.75" customHeight="1" x14ac:dyDescent="0.3">
      <c r="A111" s="212" t="s">
        <v>28</v>
      </c>
      <c r="B111" s="213"/>
      <c r="C111" s="27">
        <f>SUM(C108:C110)</f>
        <v>315</v>
      </c>
      <c r="D111" s="28">
        <f>SUM(D108:D110)</f>
        <v>7.98</v>
      </c>
      <c r="E111" s="28">
        <f>SUM(E108:E110)</f>
        <v>9.0400000000000009</v>
      </c>
      <c r="F111" s="28">
        <f>SUM(F108:F110)</f>
        <v>40.28</v>
      </c>
      <c r="G111" s="39">
        <f>SUM(G108:G110)</f>
        <v>220</v>
      </c>
      <c r="H111" s="29"/>
    </row>
    <row r="112" spans="1:8" ht="15.6" x14ac:dyDescent="0.3">
      <c r="A112" s="212"/>
      <c r="B112" s="213"/>
      <c r="C112" s="20"/>
      <c r="D112" s="27">
        <v>1</v>
      </c>
      <c r="E112" s="27">
        <v>1</v>
      </c>
      <c r="F112" s="27">
        <f>F111/D111</f>
        <v>5.0476190476190474</v>
      </c>
      <c r="G112" s="20"/>
      <c r="H112" s="29"/>
    </row>
    <row r="113" spans="1:8" ht="15.6" x14ac:dyDescent="0.3">
      <c r="A113" s="214" t="s">
        <v>29</v>
      </c>
      <c r="B113" s="215"/>
      <c r="C113" s="27">
        <f>SUM(C99,C106,C111)</f>
        <v>1165</v>
      </c>
      <c r="D113" s="28">
        <f>SUM(D99,D106,D111)</f>
        <v>33.619999999999997</v>
      </c>
      <c r="E113" s="28">
        <f>SUM(E99,E106,E111)</f>
        <v>37.069999999999993</v>
      </c>
      <c r="F113" s="28">
        <f>SUM(F99,F106,F111)</f>
        <v>163.30000000000001</v>
      </c>
      <c r="G113" s="36">
        <f>SUM(G99,G106,G111)</f>
        <v>1056.5999999999999</v>
      </c>
      <c r="H113" s="29"/>
    </row>
    <row r="114" spans="1:8" ht="15.6" x14ac:dyDescent="0.3">
      <c r="A114" s="189"/>
      <c r="B114" s="190"/>
      <c r="C114" s="27"/>
      <c r="D114" s="28"/>
      <c r="E114" s="28"/>
      <c r="F114" s="28"/>
      <c r="G114" s="36"/>
      <c r="H114" s="186"/>
    </row>
    <row r="115" spans="1:8" ht="15.6" x14ac:dyDescent="0.3">
      <c r="A115" s="189"/>
      <c r="B115" s="190"/>
      <c r="C115" s="27"/>
      <c r="D115" s="28"/>
      <c r="E115" s="28"/>
      <c r="F115" s="28"/>
      <c r="G115" s="36"/>
      <c r="H115" s="186"/>
    </row>
    <row r="116" spans="1:8" ht="15.6" x14ac:dyDescent="0.3">
      <c r="A116" s="189"/>
      <c r="B116" s="190"/>
      <c r="C116" s="27"/>
      <c r="D116" s="28"/>
      <c r="E116" s="28"/>
      <c r="F116" s="28"/>
      <c r="G116" s="36"/>
      <c r="H116" s="186"/>
    </row>
    <row r="117" spans="1:8" ht="15.6" x14ac:dyDescent="0.3">
      <c r="A117" s="189"/>
      <c r="B117" s="190"/>
      <c r="C117" s="27"/>
      <c r="D117" s="28"/>
      <c r="E117" s="28"/>
      <c r="F117" s="28"/>
      <c r="G117" s="36"/>
      <c r="H117" s="186"/>
    </row>
    <row r="118" spans="1:8" ht="15.6" x14ac:dyDescent="0.3">
      <c r="A118" s="189"/>
      <c r="B118" s="190"/>
      <c r="C118" s="27"/>
      <c r="D118" s="28"/>
      <c r="E118" s="28"/>
      <c r="F118" s="28"/>
      <c r="G118" s="36"/>
      <c r="H118" s="186"/>
    </row>
    <row r="119" spans="1:8" ht="15.6" x14ac:dyDescent="0.3">
      <c r="A119" s="189"/>
      <c r="B119" s="190"/>
      <c r="C119" s="27"/>
      <c r="D119" s="28"/>
      <c r="E119" s="28"/>
      <c r="F119" s="28"/>
      <c r="G119" s="36"/>
      <c r="H119" s="186"/>
    </row>
    <row r="120" spans="1:8" ht="15.6" x14ac:dyDescent="0.3">
      <c r="A120" s="189"/>
      <c r="B120" s="190"/>
      <c r="C120" s="27"/>
      <c r="D120" s="28"/>
      <c r="E120" s="28"/>
      <c r="F120" s="28"/>
      <c r="G120" s="36"/>
      <c r="H120" s="186"/>
    </row>
    <row r="121" spans="1:8" ht="15.6" x14ac:dyDescent="0.3">
      <c r="A121" s="189"/>
      <c r="B121" s="190"/>
      <c r="C121" s="27"/>
      <c r="D121" s="28"/>
      <c r="E121" s="28"/>
      <c r="F121" s="28"/>
      <c r="G121" s="36"/>
      <c r="H121" s="186"/>
    </row>
    <row r="122" spans="1:8" ht="15.6" x14ac:dyDescent="0.3">
      <c r="A122" s="189"/>
      <c r="B122" s="190"/>
      <c r="C122" s="27"/>
      <c r="D122" s="28"/>
      <c r="E122" s="28"/>
      <c r="F122" s="28"/>
      <c r="G122" s="36"/>
      <c r="H122" s="186"/>
    </row>
    <row r="123" spans="1:8" ht="15.6" x14ac:dyDescent="0.3">
      <c r="A123" s="32"/>
      <c r="B123" s="33"/>
      <c r="C123" s="33"/>
      <c r="D123" s="11"/>
      <c r="E123" s="11"/>
      <c r="F123" s="7"/>
      <c r="G123" s="33"/>
      <c r="H123" s="33"/>
    </row>
    <row r="124" spans="1:8" ht="15.6" x14ac:dyDescent="0.3">
      <c r="A124" s="32"/>
      <c r="B124" s="33"/>
      <c r="C124" s="33"/>
      <c r="D124" s="11"/>
      <c r="E124" s="11"/>
      <c r="F124" s="7"/>
      <c r="G124" s="33"/>
      <c r="H124" s="33"/>
    </row>
    <row r="125" spans="1:8" ht="15.6" x14ac:dyDescent="0.3">
      <c r="A125" s="20" t="s">
        <v>14</v>
      </c>
      <c r="B125" s="221"/>
      <c r="C125" s="231"/>
      <c r="D125" s="231"/>
      <c r="E125" s="231"/>
      <c r="F125" s="231"/>
      <c r="G125" s="231"/>
      <c r="H125" s="231"/>
    </row>
    <row r="126" spans="1:8" ht="15.6" x14ac:dyDescent="0.3">
      <c r="A126" s="20" t="s">
        <v>42</v>
      </c>
      <c r="B126" s="221"/>
      <c r="C126" s="231"/>
      <c r="D126" s="231"/>
      <c r="E126" s="231"/>
      <c r="F126" s="231"/>
      <c r="G126" s="231"/>
      <c r="H126" s="231"/>
    </row>
    <row r="127" spans="1:8" ht="15.6" x14ac:dyDescent="0.3">
      <c r="A127" s="232" t="s">
        <v>16</v>
      </c>
      <c r="B127" s="53" t="s">
        <v>80</v>
      </c>
      <c r="C127" s="55">
        <v>150</v>
      </c>
      <c r="D127" s="55">
        <v>4.09</v>
      </c>
      <c r="E127" s="55">
        <v>4.8499999999999996</v>
      </c>
      <c r="F127" s="8">
        <v>23.39</v>
      </c>
      <c r="G127" s="9">
        <v>163</v>
      </c>
      <c r="H127" s="55">
        <v>191</v>
      </c>
    </row>
    <row r="128" spans="1:8" ht="15.6" x14ac:dyDescent="0.3">
      <c r="A128" s="236"/>
      <c r="B128" s="29" t="s">
        <v>32</v>
      </c>
      <c r="C128" s="3">
        <v>160</v>
      </c>
      <c r="D128" s="73">
        <v>2.65</v>
      </c>
      <c r="E128" s="73">
        <v>2.33</v>
      </c>
      <c r="F128" s="73">
        <v>11.31</v>
      </c>
      <c r="G128" s="74">
        <v>77</v>
      </c>
      <c r="H128" s="6">
        <v>413</v>
      </c>
    </row>
    <row r="129" spans="1:8" ht="15.6" x14ac:dyDescent="0.3">
      <c r="A129" s="236"/>
      <c r="B129" s="42" t="s">
        <v>39</v>
      </c>
      <c r="C129" s="43">
        <v>45</v>
      </c>
      <c r="D129" s="44">
        <v>4.7300000000000004</v>
      </c>
      <c r="E129" s="44">
        <v>5.88</v>
      </c>
      <c r="F129" s="44">
        <v>14.56</v>
      </c>
      <c r="G129" s="157">
        <v>139</v>
      </c>
      <c r="H129" s="6">
        <v>3</v>
      </c>
    </row>
    <row r="130" spans="1:8" ht="15.6" x14ac:dyDescent="0.3">
      <c r="A130" s="212" t="s">
        <v>20</v>
      </c>
      <c r="B130" s="213"/>
      <c r="C130" s="27">
        <f>SUM(C127:C129)</f>
        <v>355</v>
      </c>
      <c r="D130" s="28">
        <f>SUM(D127:D129)</f>
        <v>11.47</v>
      </c>
      <c r="E130" s="28">
        <f>SUM(E127:E129)</f>
        <v>13.059999999999999</v>
      </c>
      <c r="F130" s="20">
        <f>SUM(F127:F129)</f>
        <v>49.260000000000005</v>
      </c>
      <c r="G130" s="69">
        <f>SUM(G127:G129)</f>
        <v>379</v>
      </c>
      <c r="H130" s="29"/>
    </row>
    <row r="131" spans="1:8" ht="15.6" x14ac:dyDescent="0.3">
      <c r="A131" s="212"/>
      <c r="B131" s="213"/>
      <c r="C131" s="20"/>
      <c r="D131" s="27">
        <v>1</v>
      </c>
      <c r="E131" s="27">
        <v>1</v>
      </c>
      <c r="F131" s="27">
        <f>F130/D130</f>
        <v>4.2946817785527465</v>
      </c>
      <c r="G131" s="20"/>
      <c r="H131" s="29"/>
    </row>
    <row r="132" spans="1:8" ht="15.6" x14ac:dyDescent="0.3">
      <c r="A132" s="221" t="s">
        <v>21</v>
      </c>
      <c r="B132" s="29" t="s">
        <v>81</v>
      </c>
      <c r="C132" s="3">
        <v>150</v>
      </c>
      <c r="D132" s="4">
        <v>2.23</v>
      </c>
      <c r="E132" s="4">
        <v>2.86</v>
      </c>
      <c r="F132" s="4">
        <v>10.9</v>
      </c>
      <c r="G132" s="5">
        <v>86.4</v>
      </c>
      <c r="H132" s="3">
        <v>86</v>
      </c>
    </row>
    <row r="133" spans="1:8" ht="15.6" x14ac:dyDescent="0.3">
      <c r="A133" s="221"/>
      <c r="B133" s="29" t="s">
        <v>61</v>
      </c>
      <c r="C133" s="3">
        <v>170</v>
      </c>
      <c r="D133" s="4">
        <v>9.1999999999999993</v>
      </c>
      <c r="E133" s="4">
        <v>12.33</v>
      </c>
      <c r="F133" s="4">
        <v>18.5</v>
      </c>
      <c r="G133" s="4">
        <v>205</v>
      </c>
      <c r="H133" s="3">
        <v>292</v>
      </c>
    </row>
    <row r="134" spans="1:8" ht="15.6" x14ac:dyDescent="0.3">
      <c r="A134" s="221"/>
      <c r="B134" s="29" t="s">
        <v>44</v>
      </c>
      <c r="C134" s="3">
        <v>150</v>
      </c>
      <c r="D134" s="4">
        <v>0.36</v>
      </c>
      <c r="E134" s="4">
        <v>0.14000000000000001</v>
      </c>
      <c r="F134" s="4">
        <v>24.33</v>
      </c>
      <c r="G134" s="5">
        <v>100.1</v>
      </c>
      <c r="H134" s="3">
        <v>394</v>
      </c>
    </row>
    <row r="135" spans="1:8" ht="15.6" x14ac:dyDescent="0.3">
      <c r="A135" s="221"/>
      <c r="B135" s="29" t="s">
        <v>24</v>
      </c>
      <c r="C135" s="3">
        <v>40</v>
      </c>
      <c r="D135" s="4">
        <v>2.6</v>
      </c>
      <c r="E135" s="4">
        <v>0.44</v>
      </c>
      <c r="F135" s="4">
        <v>16.12</v>
      </c>
      <c r="G135" s="5">
        <v>77</v>
      </c>
      <c r="H135" s="6" t="s">
        <v>19</v>
      </c>
    </row>
    <row r="136" spans="1:8" ht="15.6" x14ac:dyDescent="0.3">
      <c r="A136" s="212" t="s">
        <v>25</v>
      </c>
      <c r="B136" s="213"/>
      <c r="C136" s="27">
        <f>SUM(C132:C135)</f>
        <v>510</v>
      </c>
      <c r="D136" s="28">
        <f>SUM(D132:D135)</f>
        <v>14.389999999999999</v>
      </c>
      <c r="E136" s="28">
        <f>SUM(E132:E135)</f>
        <v>15.77</v>
      </c>
      <c r="F136" s="28">
        <f>SUM(F132:F135)</f>
        <v>69.849999999999994</v>
      </c>
      <c r="G136" s="34">
        <f>SUM(G132:G135)</f>
        <v>468.5</v>
      </c>
      <c r="H136" s="29"/>
    </row>
    <row r="137" spans="1:8" ht="15.6" x14ac:dyDescent="0.3">
      <c r="A137" s="212"/>
      <c r="B137" s="213"/>
      <c r="C137" s="29"/>
      <c r="D137" s="40">
        <v>1</v>
      </c>
      <c r="E137" s="40">
        <v>1</v>
      </c>
      <c r="F137" s="40">
        <f>F136/D136</f>
        <v>4.8540653231410706</v>
      </c>
      <c r="G137" s="28"/>
      <c r="H137" s="29"/>
    </row>
    <row r="138" spans="1:8" ht="15.6" x14ac:dyDescent="0.3">
      <c r="A138" s="228" t="s">
        <v>26</v>
      </c>
      <c r="B138" s="158" t="s">
        <v>107</v>
      </c>
      <c r="C138" s="148">
        <v>35</v>
      </c>
      <c r="D138" s="148">
        <v>1.82</v>
      </c>
      <c r="E138" s="148">
        <v>3.13</v>
      </c>
      <c r="F138" s="148">
        <v>13.48</v>
      </c>
      <c r="G138" s="150">
        <v>120</v>
      </c>
      <c r="H138" s="159">
        <v>452</v>
      </c>
    </row>
    <row r="139" spans="1:8" ht="15.6" x14ac:dyDescent="0.3">
      <c r="A139" s="229"/>
      <c r="B139" s="121" t="s">
        <v>63</v>
      </c>
      <c r="C139" s="3">
        <v>150</v>
      </c>
      <c r="D139" s="4">
        <v>4.18</v>
      </c>
      <c r="E139" s="4">
        <v>4.08</v>
      </c>
      <c r="F139" s="4">
        <v>7.58</v>
      </c>
      <c r="G139" s="5">
        <v>84</v>
      </c>
      <c r="H139" s="3">
        <v>419</v>
      </c>
    </row>
    <row r="140" spans="1:8" ht="15.6" x14ac:dyDescent="0.3">
      <c r="A140" s="230"/>
      <c r="B140" s="54" t="s">
        <v>108</v>
      </c>
      <c r="C140" s="3">
        <v>95</v>
      </c>
      <c r="D140" s="4">
        <v>0.4</v>
      </c>
      <c r="E140" s="4">
        <v>0.4</v>
      </c>
      <c r="F140" s="4">
        <v>9.8000000000000007</v>
      </c>
      <c r="G140" s="5">
        <v>46</v>
      </c>
      <c r="H140" s="3">
        <v>386</v>
      </c>
    </row>
    <row r="141" spans="1:8" ht="15.75" customHeight="1" x14ac:dyDescent="0.3">
      <c r="A141" s="212" t="s">
        <v>28</v>
      </c>
      <c r="B141" s="213"/>
      <c r="C141" s="27">
        <f>SUM(C138:C140)</f>
        <v>280</v>
      </c>
      <c r="D141" s="28">
        <f>SUM(D138:D140)</f>
        <v>6.4</v>
      </c>
      <c r="E141" s="28">
        <f>SUM(E138:E140)</f>
        <v>7.61</v>
      </c>
      <c r="F141" s="28">
        <f>SUM(F138:F140)</f>
        <v>30.860000000000003</v>
      </c>
      <c r="G141" s="36">
        <f>SUM(G138:G140)</f>
        <v>250</v>
      </c>
      <c r="H141" s="29"/>
    </row>
    <row r="142" spans="1:8" ht="15.6" x14ac:dyDescent="0.3">
      <c r="A142" s="212"/>
      <c r="B142" s="213"/>
      <c r="C142" s="20"/>
      <c r="D142" s="27">
        <v>1</v>
      </c>
      <c r="E142" s="27">
        <v>1</v>
      </c>
      <c r="F142" s="27">
        <f>F141/D141</f>
        <v>4.8218750000000004</v>
      </c>
      <c r="G142" s="28"/>
      <c r="H142" s="29"/>
    </row>
    <row r="143" spans="1:8" ht="15.6" x14ac:dyDescent="0.3">
      <c r="A143" s="214" t="s">
        <v>29</v>
      </c>
      <c r="B143" s="215"/>
      <c r="C143" s="27">
        <f>SUM(C130,C136,C141)</f>
        <v>1145</v>
      </c>
      <c r="D143" s="28">
        <f>SUM(D130,D136,D141)</f>
        <v>32.26</v>
      </c>
      <c r="E143" s="28">
        <f>SUM(E130,E136,E141)</f>
        <v>36.44</v>
      </c>
      <c r="F143" s="28">
        <f>SUM(F130,F136,F141)</f>
        <v>149.97</v>
      </c>
      <c r="G143" s="34">
        <f>SUM(G130,G136:H136,G141)</f>
        <v>1097.5</v>
      </c>
      <c r="H143" s="29"/>
    </row>
    <row r="144" spans="1:8" ht="15.6" x14ac:dyDescent="0.3">
      <c r="A144" s="32"/>
      <c r="B144" s="33"/>
      <c r="C144" s="33"/>
      <c r="D144" s="12"/>
      <c r="E144" s="12"/>
      <c r="F144" s="12"/>
      <c r="G144" s="33"/>
      <c r="H144" s="33"/>
    </row>
    <row r="145" spans="1:8" ht="15.75" customHeight="1" x14ac:dyDescent="0.3">
      <c r="A145" s="222" t="s">
        <v>82</v>
      </c>
      <c r="B145" s="223"/>
      <c r="C145" s="13">
        <f>SUM(C28,C50,C79,C113,C143)/5</f>
        <v>1171</v>
      </c>
      <c r="D145" s="14">
        <f>SUM(D28,D50,D79,D113,D143)/5</f>
        <v>33.160000000000004</v>
      </c>
      <c r="E145" s="14">
        <f>SUM(E28,E50,E79,E113,E143)/5</f>
        <v>35.486000000000004</v>
      </c>
      <c r="F145" s="14">
        <f>SUM(F28,F50,F79,F113,F143)/5</f>
        <v>155.70599999999999</v>
      </c>
      <c r="G145" s="15">
        <f>SUM(G28,G50,G79,G113,G143)/5</f>
        <v>1061.22</v>
      </c>
      <c r="H145" s="33"/>
    </row>
    <row r="146" spans="1:8" ht="15.75" customHeight="1" x14ac:dyDescent="0.3">
      <c r="A146" s="184"/>
      <c r="B146" s="185"/>
      <c r="C146" s="13"/>
      <c r="D146" s="14"/>
      <c r="E146" s="14"/>
      <c r="F146" s="14"/>
      <c r="G146" s="15"/>
      <c r="H146" s="33"/>
    </row>
    <row r="147" spans="1:8" ht="15.6" x14ac:dyDescent="0.3">
      <c r="A147" s="32"/>
      <c r="B147" s="33"/>
      <c r="C147" s="200"/>
      <c r="D147" s="201"/>
      <c r="E147" s="201"/>
      <c r="F147" s="201"/>
      <c r="G147" s="33"/>
      <c r="H147" s="33"/>
    </row>
    <row r="148" spans="1:8" ht="15.6" x14ac:dyDescent="0.3">
      <c r="A148" s="32"/>
      <c r="B148" s="33"/>
      <c r="C148" s="200"/>
      <c r="D148" s="201"/>
      <c r="E148" s="201"/>
      <c r="F148" s="201"/>
      <c r="G148" s="33"/>
      <c r="H148" s="33"/>
    </row>
    <row r="149" spans="1:8" ht="15.6" x14ac:dyDescent="0.3">
      <c r="A149" s="32"/>
      <c r="B149" s="33"/>
      <c r="C149" s="200"/>
      <c r="D149" s="201"/>
      <c r="E149" s="201"/>
      <c r="F149" s="201"/>
      <c r="G149" s="33"/>
      <c r="H149" s="33"/>
    </row>
    <row r="150" spans="1:8" ht="15.6" x14ac:dyDescent="0.3">
      <c r="A150" s="32"/>
      <c r="B150" s="33"/>
      <c r="C150" s="200"/>
      <c r="D150" s="201"/>
      <c r="E150" s="201"/>
      <c r="F150" s="201"/>
      <c r="G150" s="33"/>
      <c r="H150" s="33"/>
    </row>
    <row r="151" spans="1:8" ht="15.6" x14ac:dyDescent="0.3">
      <c r="A151" s="32"/>
      <c r="B151" s="33"/>
      <c r="C151" s="200"/>
      <c r="D151" s="201"/>
      <c r="E151" s="201"/>
      <c r="F151" s="201"/>
      <c r="G151" s="33"/>
      <c r="H151" s="33"/>
    </row>
    <row r="152" spans="1:8" ht="15.6" x14ac:dyDescent="0.3">
      <c r="A152" s="32"/>
      <c r="B152" s="33"/>
      <c r="C152" s="200"/>
      <c r="D152" s="201"/>
      <c r="E152" s="201"/>
      <c r="F152" s="201"/>
      <c r="G152" s="33"/>
      <c r="H152" s="33"/>
    </row>
    <row r="153" spans="1:8" ht="15.6" x14ac:dyDescent="0.3">
      <c r="A153" s="32"/>
      <c r="B153" s="33"/>
      <c r="C153" s="200"/>
      <c r="D153" s="201"/>
      <c r="E153" s="201"/>
      <c r="F153" s="201"/>
      <c r="G153" s="33"/>
      <c r="H153" s="33"/>
    </row>
    <row r="154" spans="1:8" ht="15.6" x14ac:dyDescent="0.3">
      <c r="A154" s="32"/>
      <c r="B154" s="33"/>
      <c r="C154" s="200"/>
      <c r="D154" s="201"/>
      <c r="E154" s="201"/>
      <c r="F154" s="201"/>
      <c r="G154" s="33"/>
      <c r="H154" s="33"/>
    </row>
    <row r="155" spans="1:8" ht="15.6" x14ac:dyDescent="0.3">
      <c r="A155" s="32"/>
      <c r="B155" s="33"/>
      <c r="C155" s="200"/>
      <c r="D155" s="201"/>
      <c r="E155" s="201"/>
      <c r="F155" s="201"/>
      <c r="G155" s="33"/>
      <c r="H155" s="33"/>
    </row>
    <row r="156" spans="1:8" ht="15.6" x14ac:dyDescent="0.3">
      <c r="A156" s="20" t="s">
        <v>47</v>
      </c>
      <c r="B156" s="221"/>
      <c r="C156" s="231"/>
      <c r="D156" s="231"/>
      <c r="E156" s="231"/>
      <c r="F156" s="231"/>
      <c r="G156" s="231"/>
      <c r="H156" s="231"/>
    </row>
    <row r="157" spans="1:8" ht="15.6" x14ac:dyDescent="0.3">
      <c r="A157" s="20" t="s">
        <v>48</v>
      </c>
      <c r="B157" s="221"/>
      <c r="C157" s="231"/>
      <c r="D157" s="231"/>
      <c r="E157" s="231"/>
      <c r="F157" s="231"/>
      <c r="G157" s="231"/>
      <c r="H157" s="231"/>
    </row>
    <row r="158" spans="1:8" ht="16.5" customHeight="1" x14ac:dyDescent="0.3">
      <c r="A158" s="216" t="s">
        <v>16</v>
      </c>
      <c r="B158" s="29" t="s">
        <v>125</v>
      </c>
      <c r="C158" s="3">
        <v>130</v>
      </c>
      <c r="D158" s="4">
        <v>5.65</v>
      </c>
      <c r="E158" s="4">
        <v>9.0399999999999991</v>
      </c>
      <c r="F158" s="4">
        <v>20.100000000000001</v>
      </c>
      <c r="G158" s="5">
        <v>177</v>
      </c>
      <c r="H158" s="31" t="s">
        <v>106</v>
      </c>
    </row>
    <row r="159" spans="1:8" ht="15.6" x14ac:dyDescent="0.3">
      <c r="A159" s="217"/>
      <c r="B159" s="26" t="s">
        <v>35</v>
      </c>
      <c r="C159" s="75">
        <v>180</v>
      </c>
      <c r="D159" s="73">
        <v>3.15</v>
      </c>
      <c r="E159" s="73">
        <v>2.72</v>
      </c>
      <c r="F159" s="73">
        <v>12.96</v>
      </c>
      <c r="G159" s="74">
        <v>89</v>
      </c>
      <c r="H159" s="75">
        <v>416</v>
      </c>
    </row>
    <row r="160" spans="1:8" ht="15.6" x14ac:dyDescent="0.3">
      <c r="A160" s="217"/>
      <c r="B160" s="26" t="s">
        <v>18</v>
      </c>
      <c r="C160" s="43">
        <v>40</v>
      </c>
      <c r="D160" s="117">
        <v>3.16</v>
      </c>
      <c r="E160" s="117">
        <v>0.4</v>
      </c>
      <c r="F160" s="117">
        <v>19.32</v>
      </c>
      <c r="G160" s="125">
        <v>94</v>
      </c>
      <c r="H160" s="6" t="s">
        <v>19</v>
      </c>
    </row>
    <row r="161" spans="1:8" ht="15.6" x14ac:dyDescent="0.3">
      <c r="A161" s="212" t="s">
        <v>20</v>
      </c>
      <c r="B161" s="213"/>
      <c r="C161" s="27">
        <f>SUM(C158:C160)</f>
        <v>350</v>
      </c>
      <c r="D161" s="28">
        <f>SUM(D158:D160)</f>
        <v>11.96</v>
      </c>
      <c r="E161" s="28">
        <f>SUM(E158:E160)</f>
        <v>12.16</v>
      </c>
      <c r="F161" s="28">
        <f>SUM(F158:F160)</f>
        <v>52.38</v>
      </c>
      <c r="G161" s="34">
        <f>SUM(G158:G160)</f>
        <v>360</v>
      </c>
      <c r="H161" s="29"/>
    </row>
    <row r="162" spans="1:8" ht="15.6" x14ac:dyDescent="0.3">
      <c r="A162" s="212"/>
      <c r="B162" s="213"/>
      <c r="C162" s="29"/>
      <c r="D162" s="27">
        <v>1</v>
      </c>
      <c r="E162" s="27">
        <v>1</v>
      </c>
      <c r="F162" s="27">
        <f>F161/D161</f>
        <v>4.3795986622073579</v>
      </c>
      <c r="G162" s="20"/>
      <c r="H162" s="29"/>
    </row>
    <row r="163" spans="1:8" ht="15.6" x14ac:dyDescent="0.3">
      <c r="A163" s="221" t="s">
        <v>21</v>
      </c>
      <c r="B163" s="166" t="s">
        <v>83</v>
      </c>
      <c r="C163" s="167">
        <v>150</v>
      </c>
      <c r="D163" s="167">
        <v>2.4300000000000002</v>
      </c>
      <c r="E163" s="167">
        <v>5.1100000000000003</v>
      </c>
      <c r="F163" s="167">
        <v>7.17</v>
      </c>
      <c r="G163" s="168">
        <v>112</v>
      </c>
      <c r="H163" s="159">
        <v>94</v>
      </c>
    </row>
    <row r="164" spans="1:8" ht="15.75" customHeight="1" x14ac:dyDescent="0.3">
      <c r="A164" s="214"/>
      <c r="B164" s="158" t="s">
        <v>109</v>
      </c>
      <c r="C164" s="148">
        <v>150</v>
      </c>
      <c r="D164" s="148">
        <v>9.49</v>
      </c>
      <c r="E164" s="148">
        <v>11.56</v>
      </c>
      <c r="F164" s="148">
        <v>25.09</v>
      </c>
      <c r="G164" s="165">
        <v>248</v>
      </c>
      <c r="H164" s="148">
        <v>321</v>
      </c>
    </row>
    <row r="165" spans="1:8" ht="15.6" x14ac:dyDescent="0.3">
      <c r="A165" s="221"/>
      <c r="B165" s="54" t="s">
        <v>27</v>
      </c>
      <c r="C165" s="148">
        <v>150</v>
      </c>
      <c r="D165" s="148">
        <v>0.14000000000000001</v>
      </c>
      <c r="E165" s="148">
        <v>0.14000000000000001</v>
      </c>
      <c r="F165" s="148">
        <v>17.91</v>
      </c>
      <c r="G165" s="150">
        <v>73</v>
      </c>
      <c r="H165" s="3">
        <v>390</v>
      </c>
    </row>
    <row r="166" spans="1:8" ht="15" customHeight="1" x14ac:dyDescent="0.3">
      <c r="A166" s="221"/>
      <c r="B166" s="29" t="s">
        <v>24</v>
      </c>
      <c r="C166" s="3">
        <v>40</v>
      </c>
      <c r="D166" s="4">
        <v>2.6</v>
      </c>
      <c r="E166" s="4">
        <v>0.44</v>
      </c>
      <c r="F166" s="4">
        <v>16.12</v>
      </c>
      <c r="G166" s="5">
        <v>77</v>
      </c>
      <c r="H166" s="6" t="s">
        <v>19</v>
      </c>
    </row>
    <row r="167" spans="1:8" ht="15.6" x14ac:dyDescent="0.3">
      <c r="A167" s="212" t="s">
        <v>25</v>
      </c>
      <c r="B167" s="213"/>
      <c r="C167" s="27">
        <f>SUM(C163:C166)</f>
        <v>490</v>
      </c>
      <c r="D167" s="28">
        <f>SUM(D163:D166)</f>
        <v>14.66</v>
      </c>
      <c r="E167" s="28">
        <f>SUM(E163:E166)</f>
        <v>17.250000000000004</v>
      </c>
      <c r="F167" s="28">
        <f>SUM(F163:F166)</f>
        <v>66.290000000000006</v>
      </c>
      <c r="G167" s="34">
        <f>SUM(G163:G166)</f>
        <v>510</v>
      </c>
      <c r="H167" s="29"/>
    </row>
    <row r="168" spans="1:8" ht="15.6" x14ac:dyDescent="0.3">
      <c r="A168" s="29"/>
      <c r="B168" s="29"/>
      <c r="C168" s="29"/>
      <c r="D168" s="27">
        <v>1</v>
      </c>
      <c r="E168" s="27">
        <v>1</v>
      </c>
      <c r="F168" s="27">
        <f>F167/D167</f>
        <v>4.5218281036834931</v>
      </c>
      <c r="G168" s="20"/>
      <c r="H168" s="29"/>
    </row>
    <row r="169" spans="1:8" ht="18" customHeight="1" x14ac:dyDescent="0.3">
      <c r="A169" s="221" t="s">
        <v>26</v>
      </c>
      <c r="B169" s="169" t="s">
        <v>111</v>
      </c>
      <c r="C169" s="148">
        <v>130</v>
      </c>
      <c r="D169" s="148">
        <v>6.81</v>
      </c>
      <c r="E169" s="148">
        <v>6.89</v>
      </c>
      <c r="F169" s="148">
        <v>14.21</v>
      </c>
      <c r="G169" s="150">
        <v>159</v>
      </c>
      <c r="H169" s="170" t="s">
        <v>110</v>
      </c>
    </row>
    <row r="170" spans="1:8" ht="15.6" x14ac:dyDescent="0.3">
      <c r="A170" s="221"/>
      <c r="B170" s="29" t="s">
        <v>33</v>
      </c>
      <c r="C170" s="3">
        <v>150</v>
      </c>
      <c r="D170" s="4">
        <v>0.51</v>
      </c>
      <c r="E170" s="4">
        <v>0.21</v>
      </c>
      <c r="F170" s="4">
        <v>14.23</v>
      </c>
      <c r="G170" s="5">
        <v>61</v>
      </c>
      <c r="H170" s="3">
        <v>417</v>
      </c>
    </row>
    <row r="171" spans="1:8" ht="15.75" customHeight="1" x14ac:dyDescent="0.3">
      <c r="A171" s="212" t="s">
        <v>28</v>
      </c>
      <c r="B171" s="213"/>
      <c r="C171" s="27">
        <f>SUM(C169:C170)</f>
        <v>280</v>
      </c>
      <c r="D171" s="28">
        <f>SUM(D169:D170)</f>
        <v>7.3199999999999994</v>
      </c>
      <c r="E171" s="28">
        <f>SUM(E169:E170)</f>
        <v>7.1</v>
      </c>
      <c r="F171" s="28">
        <f>SUM(F169:F170)</f>
        <v>28.44</v>
      </c>
      <c r="G171" s="39">
        <f>SUM(G169:G170)</f>
        <v>220</v>
      </c>
      <c r="H171" s="29"/>
    </row>
    <row r="172" spans="1:8" ht="15.6" x14ac:dyDescent="0.3">
      <c r="A172" s="212"/>
      <c r="B172" s="213"/>
      <c r="C172" s="20"/>
      <c r="D172" s="27">
        <v>1</v>
      </c>
      <c r="E172" s="27">
        <v>1</v>
      </c>
      <c r="F172" s="27">
        <f>F171/D171</f>
        <v>3.8852459016393448</v>
      </c>
      <c r="G172" s="46"/>
      <c r="H172" s="29"/>
    </row>
    <row r="173" spans="1:8" ht="15.6" x14ac:dyDescent="0.3">
      <c r="A173" s="47"/>
      <c r="B173" s="41"/>
      <c r="C173" s="27">
        <f>SUM(C161,C167,C171)</f>
        <v>1120</v>
      </c>
      <c r="D173" s="28">
        <f>SUM(D161,D167,D171)</f>
        <v>33.94</v>
      </c>
      <c r="E173" s="28">
        <f>SUM(E161,E167,E171)</f>
        <v>36.510000000000005</v>
      </c>
      <c r="F173" s="28">
        <f>SUM(F161,F167,F171)</f>
        <v>147.11000000000001</v>
      </c>
      <c r="G173" s="39">
        <f>SUM(G161,G167,G171)</f>
        <v>1090</v>
      </c>
      <c r="H173" s="29"/>
    </row>
    <row r="174" spans="1:8" ht="15.6" x14ac:dyDescent="0.3">
      <c r="A174" s="214" t="s">
        <v>29</v>
      </c>
      <c r="B174" s="215"/>
      <c r="C174" s="29"/>
      <c r="D174" s="27"/>
      <c r="E174" s="27"/>
      <c r="F174" s="27"/>
      <c r="G174" s="20"/>
      <c r="H174" s="29"/>
    </row>
    <row r="175" spans="1:8" ht="15.6" x14ac:dyDescent="0.3">
      <c r="A175" s="189"/>
      <c r="B175" s="190"/>
      <c r="C175" s="186"/>
      <c r="D175" s="27"/>
      <c r="E175" s="27"/>
      <c r="F175" s="27"/>
      <c r="G175" s="187"/>
      <c r="H175" s="186"/>
    </row>
    <row r="176" spans="1:8" ht="15.6" x14ac:dyDescent="0.3">
      <c r="A176" s="189"/>
      <c r="B176" s="190"/>
      <c r="C176" s="186"/>
      <c r="D176" s="27"/>
      <c r="E176" s="27"/>
      <c r="F176" s="27"/>
      <c r="G176" s="187"/>
      <c r="H176" s="186"/>
    </row>
    <row r="177" spans="1:8" ht="15.6" x14ac:dyDescent="0.3">
      <c r="A177" s="189"/>
      <c r="B177" s="190"/>
      <c r="C177" s="186"/>
      <c r="D177" s="27"/>
      <c r="E177" s="27"/>
      <c r="F177" s="27"/>
      <c r="G177" s="187"/>
      <c r="H177" s="186"/>
    </row>
    <row r="178" spans="1:8" ht="15.6" x14ac:dyDescent="0.3">
      <c r="A178" s="189"/>
      <c r="B178" s="190"/>
      <c r="C178" s="186"/>
      <c r="D178" s="27"/>
      <c r="E178" s="27"/>
      <c r="F178" s="27"/>
      <c r="G178" s="187"/>
      <c r="H178" s="186"/>
    </row>
    <row r="179" spans="1:8" ht="15.6" x14ac:dyDescent="0.3">
      <c r="A179" s="189"/>
      <c r="B179" s="190"/>
      <c r="C179" s="186"/>
      <c r="D179" s="27"/>
      <c r="E179" s="27"/>
      <c r="F179" s="27"/>
      <c r="G179" s="187"/>
      <c r="H179" s="186"/>
    </row>
    <row r="180" spans="1:8" ht="15.6" x14ac:dyDescent="0.3">
      <c r="A180" s="189"/>
      <c r="B180" s="190"/>
      <c r="C180" s="186"/>
      <c r="D180" s="27"/>
      <c r="E180" s="27"/>
      <c r="F180" s="27"/>
      <c r="G180" s="187"/>
      <c r="H180" s="186"/>
    </row>
    <row r="181" spans="1:8" ht="15.6" x14ac:dyDescent="0.3">
      <c r="A181" s="189"/>
      <c r="B181" s="190"/>
      <c r="C181" s="186"/>
      <c r="D181" s="27"/>
      <c r="E181" s="27"/>
      <c r="F181" s="27"/>
      <c r="G181" s="187"/>
      <c r="H181" s="186"/>
    </row>
    <row r="182" spans="1:8" ht="15.6" x14ac:dyDescent="0.3">
      <c r="A182" s="189"/>
      <c r="B182" s="190"/>
      <c r="C182" s="186"/>
      <c r="D182" s="27"/>
      <c r="E182" s="27"/>
      <c r="F182" s="27"/>
      <c r="G182" s="187"/>
      <c r="H182" s="186"/>
    </row>
    <row r="183" spans="1:8" ht="15.6" x14ac:dyDescent="0.3">
      <c r="A183" s="189"/>
      <c r="B183" s="190"/>
      <c r="C183" s="186"/>
      <c r="D183" s="27"/>
      <c r="E183" s="27"/>
      <c r="F183" s="27"/>
      <c r="G183" s="187"/>
      <c r="H183" s="186"/>
    </row>
    <row r="184" spans="1:8" ht="15.6" x14ac:dyDescent="0.3">
      <c r="A184" s="189"/>
      <c r="B184" s="190"/>
      <c r="C184" s="186"/>
      <c r="D184" s="27"/>
      <c r="E184" s="27"/>
      <c r="F184" s="27"/>
      <c r="G184" s="187"/>
      <c r="H184" s="186"/>
    </row>
    <row r="185" spans="1:8" ht="15.6" x14ac:dyDescent="0.3">
      <c r="A185" s="189"/>
      <c r="B185" s="190"/>
      <c r="C185" s="186"/>
      <c r="D185" s="27"/>
      <c r="E185" s="27"/>
      <c r="F185" s="27"/>
      <c r="G185" s="187"/>
      <c r="H185" s="186"/>
    </row>
    <row r="186" spans="1:8" ht="15.6" x14ac:dyDescent="0.3">
      <c r="A186" s="189"/>
      <c r="B186" s="190"/>
      <c r="C186" s="186"/>
      <c r="D186" s="27"/>
      <c r="E186" s="27"/>
      <c r="F186" s="27"/>
      <c r="G186" s="187"/>
      <c r="H186" s="186"/>
    </row>
    <row r="187" spans="1:8" ht="15.6" x14ac:dyDescent="0.3">
      <c r="A187" s="20" t="s">
        <v>47</v>
      </c>
      <c r="B187" s="221"/>
      <c r="C187" s="231"/>
      <c r="D187" s="231"/>
      <c r="E187" s="231"/>
      <c r="F187" s="231"/>
      <c r="G187" s="231"/>
      <c r="H187" s="231"/>
    </row>
    <row r="188" spans="1:8" ht="15.6" x14ac:dyDescent="0.3">
      <c r="A188" s="20" t="s">
        <v>49</v>
      </c>
      <c r="B188" s="221"/>
      <c r="C188" s="231"/>
      <c r="D188" s="231"/>
      <c r="E188" s="231"/>
      <c r="F188" s="231"/>
      <c r="G188" s="231"/>
      <c r="H188" s="231"/>
    </row>
    <row r="189" spans="1:8" ht="15.6" x14ac:dyDescent="0.3">
      <c r="A189" s="221" t="s">
        <v>16</v>
      </c>
      <c r="B189" s="144" t="s">
        <v>43</v>
      </c>
      <c r="C189" s="3">
        <v>130</v>
      </c>
      <c r="D189" s="148">
        <v>2.25</v>
      </c>
      <c r="E189" s="148">
        <v>4.57</v>
      </c>
      <c r="F189" s="148">
        <v>19.760000000000002</v>
      </c>
      <c r="G189" s="150">
        <v>134</v>
      </c>
      <c r="H189" s="3">
        <v>199</v>
      </c>
    </row>
    <row r="190" spans="1:8" ht="15.6" x14ac:dyDescent="0.3">
      <c r="A190" s="221"/>
      <c r="B190" s="25" t="s">
        <v>17</v>
      </c>
      <c r="C190" s="3">
        <v>150</v>
      </c>
      <c r="D190" s="4">
        <v>2.34</v>
      </c>
      <c r="E190" s="4">
        <v>2</v>
      </c>
      <c r="F190" s="4">
        <v>10.63</v>
      </c>
      <c r="G190" s="5">
        <v>70</v>
      </c>
      <c r="H190" s="6">
        <v>414</v>
      </c>
    </row>
    <row r="191" spans="1:8" ht="15.6" x14ac:dyDescent="0.3">
      <c r="A191" s="221"/>
      <c r="B191" s="25" t="s">
        <v>31</v>
      </c>
      <c r="C191" s="3">
        <v>40</v>
      </c>
      <c r="D191" s="4">
        <v>5</v>
      </c>
      <c r="E191" s="4">
        <v>4.5999999999999996</v>
      </c>
      <c r="F191" s="4">
        <v>0.28000000000000003</v>
      </c>
      <c r="G191" s="5">
        <v>64</v>
      </c>
      <c r="H191" s="6">
        <v>227</v>
      </c>
    </row>
    <row r="192" spans="1:8" ht="15.6" x14ac:dyDescent="0.3">
      <c r="A192" s="221"/>
      <c r="B192" s="29" t="s">
        <v>18</v>
      </c>
      <c r="C192" s="43">
        <v>30</v>
      </c>
      <c r="D192" s="149">
        <v>2.37</v>
      </c>
      <c r="E192" s="149">
        <v>0.3</v>
      </c>
      <c r="F192" s="149">
        <v>14.49</v>
      </c>
      <c r="G192" s="150">
        <v>71</v>
      </c>
      <c r="H192" s="6" t="s">
        <v>19</v>
      </c>
    </row>
    <row r="193" spans="1:8" ht="15.6" x14ac:dyDescent="0.3">
      <c r="A193" s="212" t="s">
        <v>20</v>
      </c>
      <c r="B193" s="213"/>
      <c r="C193" s="27">
        <f>SUM(C189:C192)</f>
        <v>350</v>
      </c>
      <c r="D193" s="28">
        <f>SUM(D189:D192)</f>
        <v>11.96</v>
      </c>
      <c r="E193" s="28">
        <f>SUM(E189:E192)</f>
        <v>11.47</v>
      </c>
      <c r="F193" s="28">
        <f>SUM(F189:F192)</f>
        <v>45.160000000000004</v>
      </c>
      <c r="G193" s="39">
        <f>SUM(G189:G192)</f>
        <v>339</v>
      </c>
      <c r="H193" s="29"/>
    </row>
    <row r="194" spans="1:8" ht="15.6" x14ac:dyDescent="0.3">
      <c r="A194" s="225"/>
      <c r="B194" s="226"/>
      <c r="C194" s="20"/>
      <c r="D194" s="27">
        <v>1</v>
      </c>
      <c r="E194" s="27">
        <v>1</v>
      </c>
      <c r="F194" s="27">
        <f>F193/D193</f>
        <v>3.7759197324414715</v>
      </c>
      <c r="G194" s="20"/>
      <c r="H194" s="29"/>
    </row>
    <row r="195" spans="1:8" ht="15.6" x14ac:dyDescent="0.3">
      <c r="A195" s="216" t="s">
        <v>21</v>
      </c>
      <c r="B195" s="123" t="s">
        <v>124</v>
      </c>
      <c r="C195" s="75">
        <v>30</v>
      </c>
      <c r="D195" s="73">
        <v>0.66</v>
      </c>
      <c r="E195" s="73">
        <v>1.38</v>
      </c>
      <c r="F195" s="73">
        <v>3.26</v>
      </c>
      <c r="G195" s="73">
        <v>28.1</v>
      </c>
      <c r="H195" s="75">
        <v>55</v>
      </c>
    </row>
    <row r="196" spans="1:8" ht="15.6" x14ac:dyDescent="0.3">
      <c r="A196" s="217"/>
      <c r="B196" s="29" t="s">
        <v>50</v>
      </c>
      <c r="C196" s="3">
        <v>150</v>
      </c>
      <c r="D196" s="4">
        <v>2.59</v>
      </c>
      <c r="E196" s="4">
        <v>3.78</v>
      </c>
      <c r="F196" s="4">
        <v>8.91</v>
      </c>
      <c r="G196" s="5">
        <v>87.8</v>
      </c>
      <c r="H196" s="3">
        <v>81</v>
      </c>
    </row>
    <row r="197" spans="1:8" ht="15.6" x14ac:dyDescent="0.3">
      <c r="A197" s="217"/>
      <c r="B197" s="29" t="s">
        <v>51</v>
      </c>
      <c r="C197" s="3">
        <v>60</v>
      </c>
      <c r="D197" s="4">
        <v>6.61</v>
      </c>
      <c r="E197" s="4">
        <v>5.46</v>
      </c>
      <c r="F197" s="4">
        <v>4.97</v>
      </c>
      <c r="G197" s="5">
        <v>81.599999999999994</v>
      </c>
      <c r="H197" s="3">
        <v>285</v>
      </c>
    </row>
    <row r="198" spans="1:8" ht="15.6" x14ac:dyDescent="0.3">
      <c r="A198" s="217"/>
      <c r="B198" s="29" t="s">
        <v>67</v>
      </c>
      <c r="C198" s="3">
        <v>110</v>
      </c>
      <c r="D198" s="4">
        <v>2.71</v>
      </c>
      <c r="E198" s="4">
        <v>5.64</v>
      </c>
      <c r="F198" s="4">
        <v>17.38</v>
      </c>
      <c r="G198" s="5">
        <v>136</v>
      </c>
      <c r="H198" s="31" t="s">
        <v>98</v>
      </c>
    </row>
    <row r="199" spans="1:8" ht="15.6" x14ac:dyDescent="0.3">
      <c r="A199" s="217"/>
      <c r="B199" s="29" t="s">
        <v>52</v>
      </c>
      <c r="C199" s="3">
        <v>150</v>
      </c>
      <c r="D199" s="4">
        <v>0.36</v>
      </c>
      <c r="E199" s="4">
        <v>0.14000000000000001</v>
      </c>
      <c r="F199" s="4">
        <v>24.33</v>
      </c>
      <c r="G199" s="5">
        <v>100.1</v>
      </c>
      <c r="H199" s="3">
        <v>394</v>
      </c>
    </row>
    <row r="200" spans="1:8" ht="15.6" x14ac:dyDescent="0.3">
      <c r="A200" s="218"/>
      <c r="B200" s="29" t="s">
        <v>24</v>
      </c>
      <c r="C200" s="3">
        <v>40</v>
      </c>
      <c r="D200" s="4">
        <v>2.6</v>
      </c>
      <c r="E200" s="4">
        <v>0.44</v>
      </c>
      <c r="F200" s="4">
        <v>16.12</v>
      </c>
      <c r="G200" s="5">
        <v>77</v>
      </c>
      <c r="H200" s="6" t="s">
        <v>19</v>
      </c>
    </row>
    <row r="201" spans="1:8" ht="15.6" x14ac:dyDescent="0.3">
      <c r="A201" s="212" t="s">
        <v>25</v>
      </c>
      <c r="B201" s="213"/>
      <c r="C201" s="27">
        <f>SUM(C195:C200)</f>
        <v>540</v>
      </c>
      <c r="D201" s="28">
        <f>SUM(D195:D200)</f>
        <v>15.53</v>
      </c>
      <c r="E201" s="28">
        <f>SUM(E195:E200)</f>
        <v>16.840000000000003</v>
      </c>
      <c r="F201" s="28">
        <f>SUM(F195:F200)</f>
        <v>74.97</v>
      </c>
      <c r="G201" s="39">
        <f>SUM(G195:G200)</f>
        <v>510.6</v>
      </c>
      <c r="H201" s="29"/>
    </row>
    <row r="202" spans="1:8" ht="15.6" x14ac:dyDescent="0.3">
      <c r="A202" s="214"/>
      <c r="B202" s="215"/>
      <c r="C202" s="20"/>
      <c r="D202" s="27">
        <v>1</v>
      </c>
      <c r="E202" s="27">
        <v>1</v>
      </c>
      <c r="F202" s="27">
        <f>F201/D201</f>
        <v>4.8274307791371545</v>
      </c>
      <c r="G202" s="20"/>
      <c r="H202" s="29"/>
    </row>
    <row r="203" spans="1:8" ht="15.75" customHeight="1" x14ac:dyDescent="0.3">
      <c r="A203" s="228" t="s">
        <v>26</v>
      </c>
      <c r="B203" s="158" t="s">
        <v>112</v>
      </c>
      <c r="C203" s="148">
        <v>65</v>
      </c>
      <c r="D203" s="148">
        <v>2.2200000000000002</v>
      </c>
      <c r="E203" s="148">
        <v>3.98</v>
      </c>
      <c r="F203" s="149">
        <v>20.3</v>
      </c>
      <c r="G203" s="150">
        <v>102</v>
      </c>
      <c r="H203" s="52">
        <v>434</v>
      </c>
    </row>
    <row r="204" spans="1:8" ht="15.6" x14ac:dyDescent="0.3">
      <c r="A204" s="229"/>
      <c r="B204" s="144" t="s">
        <v>113</v>
      </c>
      <c r="C204" s="6">
        <v>100</v>
      </c>
      <c r="D204" s="4">
        <v>2.8</v>
      </c>
      <c r="E204" s="4">
        <v>2.5</v>
      </c>
      <c r="F204" s="4">
        <v>4.2</v>
      </c>
      <c r="G204" s="5">
        <v>54</v>
      </c>
      <c r="H204" s="3">
        <v>420</v>
      </c>
    </row>
    <row r="205" spans="1:8" ht="15.6" x14ac:dyDescent="0.3">
      <c r="A205" s="230"/>
      <c r="B205" s="158" t="s">
        <v>104</v>
      </c>
      <c r="C205" s="6">
        <v>150</v>
      </c>
      <c r="D205" s="4">
        <v>0.75</v>
      </c>
      <c r="E205" s="4">
        <v>0.3</v>
      </c>
      <c r="F205" s="4">
        <v>15.15</v>
      </c>
      <c r="G205" s="5">
        <v>64</v>
      </c>
      <c r="H205" s="6">
        <v>418</v>
      </c>
    </row>
    <row r="206" spans="1:8" ht="15.75" customHeight="1" x14ac:dyDescent="0.3">
      <c r="A206" s="212" t="s">
        <v>28</v>
      </c>
      <c r="B206" s="213"/>
      <c r="C206" s="27">
        <f>SUM(C203:C205)</f>
        <v>315</v>
      </c>
      <c r="D206" s="28">
        <f>SUM(D203:D205)</f>
        <v>5.77</v>
      </c>
      <c r="E206" s="28">
        <f>SUM(E203:E205)</f>
        <v>6.78</v>
      </c>
      <c r="F206" s="28">
        <f>SUM(F203:F205)</f>
        <v>39.65</v>
      </c>
      <c r="G206" s="34">
        <f>SUM(G203:G205)</f>
        <v>220</v>
      </c>
      <c r="H206" s="29"/>
    </row>
    <row r="207" spans="1:8" ht="15.6" x14ac:dyDescent="0.3">
      <c r="A207" s="212"/>
      <c r="B207" s="213"/>
      <c r="C207" s="20"/>
      <c r="D207" s="27">
        <v>1</v>
      </c>
      <c r="E207" s="27">
        <v>1</v>
      </c>
      <c r="F207" s="27">
        <f>F206/D206</f>
        <v>6.8717504332755635</v>
      </c>
      <c r="G207" s="20"/>
      <c r="H207" s="29"/>
    </row>
    <row r="208" spans="1:8" ht="15.6" x14ac:dyDescent="0.3">
      <c r="A208" s="214" t="s">
        <v>29</v>
      </c>
      <c r="B208" s="215"/>
      <c r="C208" s="27">
        <f>SUM(C193,C201,C206)</f>
        <v>1205</v>
      </c>
      <c r="D208" s="28">
        <f>SUM(D193,D201,D206)</f>
        <v>33.260000000000005</v>
      </c>
      <c r="E208" s="28">
        <f>SUM(E193,E201,E206)</f>
        <v>35.090000000000003</v>
      </c>
      <c r="F208" s="28">
        <f>SUM(F193,F201,F206)</f>
        <v>159.78</v>
      </c>
      <c r="G208" s="39">
        <f>SUM(G193,G201,G206)</f>
        <v>1069.5999999999999</v>
      </c>
      <c r="H208" s="29"/>
    </row>
    <row r="209" spans="1:8" ht="15.6" x14ac:dyDescent="0.3">
      <c r="A209" s="189"/>
      <c r="B209" s="190"/>
      <c r="C209" s="27"/>
      <c r="D209" s="28"/>
      <c r="E209" s="28"/>
      <c r="F209" s="28"/>
      <c r="G209" s="39"/>
      <c r="H209" s="186"/>
    </row>
    <row r="210" spans="1:8" ht="15.6" x14ac:dyDescent="0.3">
      <c r="A210" s="189"/>
      <c r="B210" s="190"/>
      <c r="C210" s="27"/>
      <c r="D210" s="28"/>
      <c r="E210" s="28"/>
      <c r="F210" s="28"/>
      <c r="G210" s="39"/>
      <c r="H210" s="186"/>
    </row>
    <row r="211" spans="1:8" ht="15.6" x14ac:dyDescent="0.3">
      <c r="A211" s="189"/>
      <c r="B211" s="190"/>
      <c r="C211" s="27"/>
      <c r="D211" s="28"/>
      <c r="E211" s="28"/>
      <c r="F211" s="28"/>
      <c r="G211" s="39"/>
      <c r="H211" s="186"/>
    </row>
    <row r="212" spans="1:8" ht="15.6" x14ac:dyDescent="0.3">
      <c r="A212" s="189"/>
      <c r="B212" s="190"/>
      <c r="C212" s="27"/>
      <c r="D212" s="28"/>
      <c r="E212" s="28"/>
      <c r="F212" s="28"/>
      <c r="G212" s="39"/>
      <c r="H212" s="186"/>
    </row>
    <row r="213" spans="1:8" ht="15.6" x14ac:dyDescent="0.3">
      <c r="A213" s="189"/>
      <c r="B213" s="190"/>
      <c r="C213" s="27"/>
      <c r="D213" s="28"/>
      <c r="E213" s="28"/>
      <c r="F213" s="28"/>
      <c r="G213" s="39"/>
      <c r="H213" s="186"/>
    </row>
    <row r="214" spans="1:8" ht="15.6" x14ac:dyDescent="0.3">
      <c r="A214" s="189"/>
      <c r="B214" s="190"/>
      <c r="C214" s="27"/>
      <c r="D214" s="28"/>
      <c r="E214" s="28"/>
      <c r="F214" s="28"/>
      <c r="G214" s="39"/>
      <c r="H214" s="186"/>
    </row>
    <row r="215" spans="1:8" ht="15.6" x14ac:dyDescent="0.3">
      <c r="A215" s="48"/>
      <c r="B215" s="49"/>
      <c r="C215" s="3"/>
      <c r="D215" s="40"/>
      <c r="E215" s="40"/>
      <c r="F215" s="40"/>
      <c r="G215" s="20"/>
      <c r="H215" s="29"/>
    </row>
    <row r="216" spans="1:8" ht="15.6" x14ac:dyDescent="0.3">
      <c r="A216" s="189"/>
      <c r="B216" s="205"/>
      <c r="C216" s="171"/>
      <c r="D216" s="206"/>
      <c r="E216" s="206"/>
      <c r="F216" s="206"/>
      <c r="G216" s="188"/>
      <c r="H216" s="191"/>
    </row>
    <row r="217" spans="1:8" ht="15.6" x14ac:dyDescent="0.3">
      <c r="A217" s="189"/>
      <c r="B217" s="205"/>
      <c r="C217" s="171"/>
      <c r="D217" s="206"/>
      <c r="E217" s="206"/>
      <c r="F217" s="206"/>
      <c r="G217" s="188"/>
      <c r="H217" s="191"/>
    </row>
    <row r="218" spans="1:8" ht="15.6" x14ac:dyDescent="0.3">
      <c r="A218" s="20" t="s">
        <v>47</v>
      </c>
      <c r="B218" s="237"/>
      <c r="C218" s="234"/>
      <c r="D218" s="234"/>
      <c r="E218" s="234"/>
      <c r="F218" s="234"/>
      <c r="G218" s="232"/>
      <c r="H218" s="234"/>
    </row>
    <row r="219" spans="1:8" ht="15.6" x14ac:dyDescent="0.3">
      <c r="A219" s="20" t="s">
        <v>53</v>
      </c>
      <c r="B219" s="238"/>
      <c r="C219" s="235"/>
      <c r="D219" s="235"/>
      <c r="E219" s="235"/>
      <c r="F219" s="235"/>
      <c r="G219" s="233"/>
      <c r="H219" s="235"/>
    </row>
    <row r="220" spans="1:8" ht="15.6" x14ac:dyDescent="0.3">
      <c r="A220" s="232" t="s">
        <v>16</v>
      </c>
      <c r="B220" s="21" t="s">
        <v>86</v>
      </c>
      <c r="C220" s="22">
        <v>150</v>
      </c>
      <c r="D220" s="23">
        <v>2.62</v>
      </c>
      <c r="E220" s="23">
        <v>3.96</v>
      </c>
      <c r="F220" s="23">
        <v>24.08</v>
      </c>
      <c r="G220" s="24">
        <v>141</v>
      </c>
      <c r="H220" s="22">
        <v>182</v>
      </c>
    </row>
    <row r="221" spans="1:8" ht="15.6" x14ac:dyDescent="0.3">
      <c r="A221" s="236"/>
      <c r="B221" s="29" t="s">
        <v>32</v>
      </c>
      <c r="C221" s="6">
        <v>160</v>
      </c>
      <c r="D221" s="4">
        <v>2.65</v>
      </c>
      <c r="E221" s="4">
        <v>2.33</v>
      </c>
      <c r="F221" s="4">
        <v>11.31</v>
      </c>
      <c r="G221" s="4">
        <v>77</v>
      </c>
      <c r="H221" s="6">
        <v>413</v>
      </c>
    </row>
    <row r="222" spans="1:8" ht="15.6" x14ac:dyDescent="0.3">
      <c r="A222" s="233"/>
      <c r="B222" s="29" t="s">
        <v>39</v>
      </c>
      <c r="C222" s="3">
        <v>45</v>
      </c>
      <c r="D222" s="4">
        <v>4.7300000000000004</v>
      </c>
      <c r="E222" s="4">
        <v>6.88</v>
      </c>
      <c r="F222" s="4">
        <v>14.56</v>
      </c>
      <c r="G222" s="5">
        <v>139</v>
      </c>
      <c r="H222" s="3">
        <v>3</v>
      </c>
    </row>
    <row r="223" spans="1:8" ht="15.6" x14ac:dyDescent="0.3">
      <c r="A223" s="212" t="s">
        <v>20</v>
      </c>
      <c r="B223" s="213"/>
      <c r="C223" s="27">
        <f>SUM(C220:C222)</f>
        <v>355</v>
      </c>
      <c r="D223" s="28">
        <f>SUM(D220:D222)</f>
        <v>10</v>
      </c>
      <c r="E223" s="28">
        <f>SUM(E220:E222)</f>
        <v>13.17</v>
      </c>
      <c r="F223" s="28">
        <f>SUM(F220:F222)</f>
        <v>49.95</v>
      </c>
      <c r="G223" s="36">
        <f>SUM(G220:G222)</f>
        <v>357</v>
      </c>
      <c r="H223" s="29"/>
    </row>
    <row r="224" spans="1:8" ht="15.6" x14ac:dyDescent="0.3">
      <c r="A224" s="212"/>
      <c r="B224" s="213"/>
      <c r="C224" s="20"/>
      <c r="D224" s="27">
        <v>1</v>
      </c>
      <c r="E224" s="27">
        <v>1</v>
      </c>
      <c r="F224" s="27">
        <f>F223/D223</f>
        <v>4.9950000000000001</v>
      </c>
      <c r="G224" s="20"/>
      <c r="H224" s="29"/>
    </row>
    <row r="225" spans="1:8" ht="15.6" x14ac:dyDescent="0.3">
      <c r="A225" s="232" t="s">
        <v>21</v>
      </c>
      <c r="B225" s="29" t="s">
        <v>91</v>
      </c>
      <c r="C225" s="3">
        <v>150</v>
      </c>
      <c r="D225" s="4">
        <v>1</v>
      </c>
      <c r="E225" s="4">
        <v>3.36</v>
      </c>
      <c r="F225" s="4">
        <v>5.49</v>
      </c>
      <c r="G225" s="5">
        <v>56</v>
      </c>
      <c r="H225" s="3">
        <v>84</v>
      </c>
    </row>
    <row r="226" spans="1:8" ht="15.6" x14ac:dyDescent="0.3">
      <c r="A226" s="236"/>
      <c r="B226" s="57" t="s">
        <v>78</v>
      </c>
      <c r="C226" s="58">
        <v>50</v>
      </c>
      <c r="D226" s="58">
        <v>7.47</v>
      </c>
      <c r="E226" s="58">
        <v>6.89</v>
      </c>
      <c r="F226" s="58">
        <v>9.33</v>
      </c>
      <c r="G226" s="59">
        <v>131</v>
      </c>
      <c r="H226" s="58">
        <v>322</v>
      </c>
    </row>
    <row r="227" spans="1:8" ht="15.6" x14ac:dyDescent="0.3">
      <c r="A227" s="236"/>
      <c r="B227" s="61" t="s">
        <v>40</v>
      </c>
      <c r="C227" s="148">
        <v>110</v>
      </c>
      <c r="D227" s="149">
        <v>3.31</v>
      </c>
      <c r="E227" s="149">
        <v>4.87</v>
      </c>
      <c r="F227" s="149">
        <v>25.34</v>
      </c>
      <c r="G227" s="150">
        <v>179</v>
      </c>
      <c r="H227" s="159">
        <v>330</v>
      </c>
    </row>
    <row r="228" spans="1:8" ht="15.6" x14ac:dyDescent="0.3">
      <c r="A228" s="236"/>
      <c r="B228" s="29" t="s">
        <v>54</v>
      </c>
      <c r="C228" s="3">
        <v>150</v>
      </c>
      <c r="D228" s="4">
        <v>0.36</v>
      </c>
      <c r="E228" s="4">
        <v>0.14000000000000001</v>
      </c>
      <c r="F228" s="4">
        <v>23.33</v>
      </c>
      <c r="G228" s="5">
        <v>100</v>
      </c>
      <c r="H228" s="3">
        <v>394</v>
      </c>
    </row>
    <row r="229" spans="1:8" ht="15.6" x14ac:dyDescent="0.3">
      <c r="A229" s="233"/>
      <c r="B229" s="29" t="s">
        <v>24</v>
      </c>
      <c r="C229" s="3">
        <v>40</v>
      </c>
      <c r="D229" s="4">
        <v>2.6</v>
      </c>
      <c r="E229" s="4">
        <v>0.44</v>
      </c>
      <c r="F229" s="4">
        <v>16.12</v>
      </c>
      <c r="G229" s="5">
        <v>77</v>
      </c>
      <c r="H229" s="6" t="s">
        <v>19</v>
      </c>
    </row>
    <row r="230" spans="1:8" ht="15.6" x14ac:dyDescent="0.3">
      <c r="A230" s="212" t="s">
        <v>25</v>
      </c>
      <c r="B230" s="213"/>
      <c r="C230" s="27">
        <f>SUM(C225:C229)</f>
        <v>500</v>
      </c>
      <c r="D230" s="28">
        <f>SUM(D225:D229)</f>
        <v>14.739999999999998</v>
      </c>
      <c r="E230" s="28">
        <f>SUM(E225:E229)</f>
        <v>15.700000000000001</v>
      </c>
      <c r="F230" s="28">
        <f>SUM(F225:F229)</f>
        <v>79.61</v>
      </c>
      <c r="G230" s="34">
        <f>SUM(G225:G229)</f>
        <v>543</v>
      </c>
      <c r="H230" s="29"/>
    </row>
    <row r="231" spans="1:8" ht="15.6" x14ac:dyDescent="0.3">
      <c r="A231" s="29"/>
      <c r="B231" s="29"/>
      <c r="C231" s="29"/>
      <c r="D231" s="27">
        <v>1</v>
      </c>
      <c r="E231" s="27">
        <f>E230/D230</f>
        <v>1.0651289009497966</v>
      </c>
      <c r="F231" s="27">
        <f>F230/D230</f>
        <v>5.4009497964721849</v>
      </c>
      <c r="G231" s="20"/>
      <c r="H231" s="29"/>
    </row>
    <row r="232" spans="1:8" ht="18.75" customHeight="1" x14ac:dyDescent="0.3">
      <c r="A232" s="20" t="s">
        <v>26</v>
      </c>
      <c r="B232" s="29" t="s">
        <v>118</v>
      </c>
      <c r="C232" s="3">
        <v>130</v>
      </c>
      <c r="D232" s="4">
        <v>6.8</v>
      </c>
      <c r="E232" s="4">
        <v>7.48</v>
      </c>
      <c r="F232" s="4">
        <v>23.44</v>
      </c>
      <c r="G232" s="5">
        <v>192</v>
      </c>
      <c r="H232" s="3">
        <v>225</v>
      </c>
    </row>
    <row r="233" spans="1:8" ht="15.6" x14ac:dyDescent="0.3">
      <c r="A233" s="29"/>
      <c r="B233" s="26" t="s">
        <v>41</v>
      </c>
      <c r="C233" s="3">
        <v>150</v>
      </c>
      <c r="D233" s="6">
        <v>0.04</v>
      </c>
      <c r="E233" s="6">
        <v>0.01</v>
      </c>
      <c r="F233" s="6">
        <v>6.99</v>
      </c>
      <c r="G233" s="5">
        <v>28</v>
      </c>
      <c r="H233" s="6">
        <v>411</v>
      </c>
    </row>
    <row r="234" spans="1:8" ht="15.75" customHeight="1" x14ac:dyDescent="0.3">
      <c r="A234" s="212" t="s">
        <v>28</v>
      </c>
      <c r="B234" s="213"/>
      <c r="C234" s="27">
        <f>SUM(C232:C233)</f>
        <v>280</v>
      </c>
      <c r="D234" s="28">
        <f>SUM(D232:D233)</f>
        <v>6.84</v>
      </c>
      <c r="E234" s="28">
        <f>SUM(E232:E233)</f>
        <v>7.49</v>
      </c>
      <c r="F234" s="28">
        <f>SUM(F232:F233)</f>
        <v>30.43</v>
      </c>
      <c r="G234" s="39">
        <f>SUM(G232:G233)</f>
        <v>220</v>
      </c>
      <c r="H234" s="20"/>
    </row>
    <row r="235" spans="1:8" ht="15.6" x14ac:dyDescent="0.3">
      <c r="A235" s="212"/>
      <c r="B235" s="213"/>
      <c r="C235" s="20"/>
      <c r="D235" s="27">
        <v>1</v>
      </c>
      <c r="E235" s="27">
        <f>E234/D234</f>
        <v>1.0950292397660819</v>
      </c>
      <c r="F235" s="27">
        <f>F234/D234</f>
        <v>4.4488304093567255</v>
      </c>
      <c r="G235" s="20"/>
      <c r="H235" s="20"/>
    </row>
    <row r="236" spans="1:8" ht="15.6" x14ac:dyDescent="0.3">
      <c r="A236" s="214" t="s">
        <v>29</v>
      </c>
      <c r="B236" s="215"/>
      <c r="C236" s="27">
        <f>SUM(C223,C230,C234)</f>
        <v>1135</v>
      </c>
      <c r="D236" s="28">
        <f>SUM(D223,D230,D234)</f>
        <v>31.58</v>
      </c>
      <c r="E236" s="28">
        <f>SUM(E223,E230,E234)</f>
        <v>36.36</v>
      </c>
      <c r="F236" s="28">
        <f>SUM(F223,F230,F234)</f>
        <v>159.99</v>
      </c>
      <c r="G236" s="39">
        <f>SUM(G223,G230,G234)</f>
        <v>1120</v>
      </c>
      <c r="H236" s="29"/>
    </row>
    <row r="237" spans="1:8" ht="15.6" x14ac:dyDescent="0.3">
      <c r="A237" s="189"/>
      <c r="B237" s="190"/>
      <c r="C237" s="27"/>
      <c r="D237" s="28"/>
      <c r="E237" s="28"/>
      <c r="F237" s="28"/>
      <c r="G237" s="39"/>
      <c r="H237" s="186"/>
    </row>
    <row r="238" spans="1:8" ht="15.6" x14ac:dyDescent="0.3">
      <c r="A238" s="189"/>
      <c r="B238" s="190"/>
      <c r="C238" s="27"/>
      <c r="D238" s="28"/>
      <c r="E238" s="28"/>
      <c r="F238" s="28"/>
      <c r="G238" s="39"/>
      <c r="H238" s="186"/>
    </row>
    <row r="239" spans="1:8" ht="15.6" x14ac:dyDescent="0.3">
      <c r="A239" s="189"/>
      <c r="B239" s="190"/>
      <c r="C239" s="27"/>
      <c r="D239" s="28"/>
      <c r="E239" s="28"/>
      <c r="F239" s="28"/>
      <c r="G239" s="39"/>
      <c r="H239" s="186"/>
    </row>
    <row r="240" spans="1:8" ht="15.6" x14ac:dyDescent="0.3">
      <c r="A240" s="189"/>
      <c r="B240" s="190"/>
      <c r="C240" s="27"/>
      <c r="D240" s="28"/>
      <c r="E240" s="28"/>
      <c r="F240" s="28"/>
      <c r="G240" s="39"/>
      <c r="H240" s="186"/>
    </row>
    <row r="241" spans="1:8" ht="15.6" x14ac:dyDescent="0.3">
      <c r="A241" s="189"/>
      <c r="B241" s="190"/>
      <c r="C241" s="27"/>
      <c r="D241" s="28"/>
      <c r="E241" s="28"/>
      <c r="F241" s="28"/>
      <c r="G241" s="39"/>
      <c r="H241" s="186"/>
    </row>
    <row r="242" spans="1:8" ht="15.6" x14ac:dyDescent="0.3">
      <c r="A242" s="189"/>
      <c r="B242" s="190"/>
      <c r="C242" s="27"/>
      <c r="D242" s="28"/>
      <c r="E242" s="28"/>
      <c r="F242" s="28"/>
      <c r="G242" s="39"/>
      <c r="H242" s="186"/>
    </row>
    <row r="243" spans="1:8" ht="15.6" x14ac:dyDescent="0.3">
      <c r="A243" s="189"/>
      <c r="B243" s="190"/>
      <c r="C243" s="27"/>
      <c r="D243" s="28"/>
      <c r="E243" s="28"/>
      <c r="F243" s="28"/>
      <c r="G243" s="39"/>
      <c r="H243" s="186"/>
    </row>
    <row r="244" spans="1:8" ht="15.6" x14ac:dyDescent="0.3">
      <c r="A244" s="189"/>
      <c r="B244" s="190"/>
      <c r="C244" s="27"/>
      <c r="D244" s="28"/>
      <c r="E244" s="28"/>
      <c r="F244" s="28"/>
      <c r="G244" s="39"/>
      <c r="H244" s="186"/>
    </row>
    <row r="245" spans="1:8" ht="15.6" x14ac:dyDescent="0.3">
      <c r="A245" s="189"/>
      <c r="B245" s="190"/>
      <c r="C245" s="27"/>
      <c r="D245" s="28"/>
      <c r="E245" s="28"/>
      <c r="F245" s="28"/>
      <c r="G245" s="39"/>
      <c r="H245" s="186"/>
    </row>
    <row r="246" spans="1:8" ht="15.6" x14ac:dyDescent="0.3">
      <c r="A246" s="189"/>
      <c r="B246" s="190"/>
      <c r="C246" s="27"/>
      <c r="D246" s="28"/>
      <c r="E246" s="28"/>
      <c r="F246" s="28"/>
      <c r="G246" s="39"/>
      <c r="H246" s="186"/>
    </row>
    <row r="247" spans="1:8" ht="15.6" x14ac:dyDescent="0.3">
      <c r="A247" s="189"/>
      <c r="B247" s="190"/>
      <c r="C247" s="27"/>
      <c r="D247" s="28"/>
      <c r="E247" s="28"/>
      <c r="F247" s="28"/>
      <c r="G247" s="39"/>
      <c r="H247" s="186"/>
    </row>
    <row r="248" spans="1:8" ht="15.6" x14ac:dyDescent="0.3">
      <c r="A248" s="189"/>
      <c r="B248" s="190"/>
      <c r="C248" s="27"/>
      <c r="D248" s="28"/>
      <c r="E248" s="28"/>
      <c r="F248" s="28"/>
      <c r="G248" s="39"/>
      <c r="H248" s="186"/>
    </row>
    <row r="249" spans="1:8" ht="15.6" x14ac:dyDescent="0.3">
      <c r="A249" s="20" t="s">
        <v>47</v>
      </c>
      <c r="B249" s="20"/>
      <c r="C249" s="29"/>
      <c r="D249" s="40"/>
      <c r="E249" s="40"/>
      <c r="F249" s="40"/>
      <c r="G249" s="29"/>
      <c r="H249" s="29"/>
    </row>
    <row r="250" spans="1:8" ht="15.6" x14ac:dyDescent="0.3">
      <c r="A250" s="20" t="s">
        <v>55</v>
      </c>
      <c r="B250" s="20"/>
      <c r="C250" s="29"/>
      <c r="D250" s="29"/>
      <c r="E250" s="29"/>
      <c r="F250" s="29"/>
      <c r="G250" s="29"/>
      <c r="H250" s="29"/>
    </row>
    <row r="251" spans="1:8" ht="15.6" x14ac:dyDescent="0.3">
      <c r="A251" s="219" t="s">
        <v>16</v>
      </c>
      <c r="B251" s="29" t="s">
        <v>92</v>
      </c>
      <c r="C251" s="3">
        <v>150</v>
      </c>
      <c r="D251" s="4">
        <v>4.05</v>
      </c>
      <c r="E251" s="4">
        <v>4.13</v>
      </c>
      <c r="F251" s="4">
        <v>20.36</v>
      </c>
      <c r="G251" s="5">
        <v>142</v>
      </c>
      <c r="H251" s="3">
        <v>182</v>
      </c>
    </row>
    <row r="252" spans="1:8" ht="15.6" x14ac:dyDescent="0.3">
      <c r="A252" s="220"/>
      <c r="B252" s="26" t="s">
        <v>35</v>
      </c>
      <c r="C252" s="75">
        <v>160</v>
      </c>
      <c r="D252" s="73">
        <v>3.15</v>
      </c>
      <c r="E252" s="73">
        <v>2.72</v>
      </c>
      <c r="F252" s="73">
        <v>12.96</v>
      </c>
      <c r="G252" s="74">
        <v>89</v>
      </c>
      <c r="H252" s="75">
        <v>416</v>
      </c>
    </row>
    <row r="253" spans="1:8" ht="15.6" x14ac:dyDescent="0.3">
      <c r="A253" s="220"/>
      <c r="B253" s="53" t="s">
        <v>66</v>
      </c>
      <c r="C253" s="52">
        <v>40</v>
      </c>
      <c r="D253" s="4">
        <v>2.4500000000000002</v>
      </c>
      <c r="E253" s="4">
        <v>7.05</v>
      </c>
      <c r="F253" s="4">
        <v>14.62</v>
      </c>
      <c r="G253" s="5">
        <v>136</v>
      </c>
      <c r="H253" s="6">
        <v>1</v>
      </c>
    </row>
    <row r="254" spans="1:8" ht="15.6" x14ac:dyDescent="0.3">
      <c r="A254" s="212" t="s">
        <v>20</v>
      </c>
      <c r="B254" s="213"/>
      <c r="C254" s="27">
        <f>SUM(C251:C253)</f>
        <v>350</v>
      </c>
      <c r="D254" s="28">
        <f>SUM(D251:D253)</f>
        <v>9.6499999999999986</v>
      </c>
      <c r="E254" s="28">
        <f>SUM(E251:E253)</f>
        <v>13.899999999999999</v>
      </c>
      <c r="F254" s="28">
        <f>SUM(F251:F253)</f>
        <v>47.94</v>
      </c>
      <c r="G254" s="39">
        <f>SUM(G251:G253)</f>
        <v>367</v>
      </c>
      <c r="H254" s="29"/>
    </row>
    <row r="255" spans="1:8" ht="15.6" x14ac:dyDescent="0.3">
      <c r="A255" s="212"/>
      <c r="B255" s="213"/>
      <c r="C255" s="20"/>
      <c r="D255" s="27">
        <v>1</v>
      </c>
      <c r="E255" s="27">
        <v>1</v>
      </c>
      <c r="F255" s="27">
        <f>F254/D254</f>
        <v>4.9678756476683938</v>
      </c>
      <c r="G255" s="20"/>
      <c r="H255" s="29"/>
    </row>
    <row r="256" spans="1:8" ht="15.6" x14ac:dyDescent="0.3">
      <c r="A256" s="216" t="s">
        <v>21</v>
      </c>
      <c r="B256" s="29" t="s">
        <v>93</v>
      </c>
      <c r="C256" s="171">
        <v>150</v>
      </c>
      <c r="D256" s="23">
        <v>3.04</v>
      </c>
      <c r="E256" s="23">
        <v>4.33</v>
      </c>
      <c r="F256" s="23">
        <v>7.09</v>
      </c>
      <c r="G256" s="24">
        <v>74</v>
      </c>
      <c r="H256" s="3">
        <v>63</v>
      </c>
    </row>
    <row r="257" spans="1:8" ht="15.6" x14ac:dyDescent="0.3">
      <c r="A257" s="217"/>
      <c r="B257" s="26" t="s">
        <v>119</v>
      </c>
      <c r="C257" s="6">
        <v>60</v>
      </c>
      <c r="D257" s="4">
        <v>5.36</v>
      </c>
      <c r="E257" s="4">
        <v>6.5</v>
      </c>
      <c r="F257" s="4">
        <v>7.97</v>
      </c>
      <c r="G257" s="5">
        <v>141</v>
      </c>
      <c r="H257" s="3">
        <v>276</v>
      </c>
    </row>
    <row r="258" spans="1:8" ht="15.6" x14ac:dyDescent="0.3">
      <c r="A258" s="217"/>
      <c r="B258" s="144" t="s">
        <v>120</v>
      </c>
      <c r="C258" s="3">
        <v>110</v>
      </c>
      <c r="D258" s="4">
        <v>4.1500000000000004</v>
      </c>
      <c r="E258" s="4">
        <v>5.32</v>
      </c>
      <c r="F258" s="4">
        <v>21.94</v>
      </c>
      <c r="G258" s="5">
        <v>121</v>
      </c>
      <c r="H258" s="3">
        <v>335</v>
      </c>
    </row>
    <row r="259" spans="1:8" ht="15.6" x14ac:dyDescent="0.3">
      <c r="A259" s="217"/>
      <c r="B259" s="29" t="s">
        <v>44</v>
      </c>
      <c r="C259" s="3">
        <v>150</v>
      </c>
      <c r="D259" s="4">
        <v>0.36</v>
      </c>
      <c r="E259" s="4">
        <v>0.14000000000000001</v>
      </c>
      <c r="F259" s="4">
        <v>24.33</v>
      </c>
      <c r="G259" s="5">
        <v>100</v>
      </c>
      <c r="H259" s="3">
        <v>394</v>
      </c>
    </row>
    <row r="260" spans="1:8" ht="15.6" x14ac:dyDescent="0.3">
      <c r="A260" s="218"/>
      <c r="B260" s="29" t="s">
        <v>24</v>
      </c>
      <c r="C260" s="3">
        <v>40</v>
      </c>
      <c r="D260" s="4">
        <v>2.6</v>
      </c>
      <c r="E260" s="4">
        <v>0.44</v>
      </c>
      <c r="F260" s="4">
        <v>16.12</v>
      </c>
      <c r="G260" s="5">
        <v>77</v>
      </c>
      <c r="H260" s="6" t="s">
        <v>19</v>
      </c>
    </row>
    <row r="261" spans="1:8" ht="15.6" x14ac:dyDescent="0.3">
      <c r="A261" s="212" t="s">
        <v>25</v>
      </c>
      <c r="B261" s="213"/>
      <c r="C261" s="27">
        <f>SUM(C256:C260)</f>
        <v>510</v>
      </c>
      <c r="D261" s="28">
        <f>SUM(D256:D260)</f>
        <v>15.51</v>
      </c>
      <c r="E261" s="28">
        <f>SUM(E256:E260)</f>
        <v>16.73</v>
      </c>
      <c r="F261" s="28">
        <f>SUM(F256:F260)</f>
        <v>77.45</v>
      </c>
      <c r="G261" s="34">
        <f>SUM(G256:G260)</f>
        <v>513</v>
      </c>
      <c r="H261" s="29"/>
    </row>
    <row r="262" spans="1:8" ht="15.6" x14ac:dyDescent="0.3">
      <c r="A262" s="212"/>
      <c r="B262" s="213"/>
      <c r="C262" s="29"/>
      <c r="D262" s="27">
        <v>1</v>
      </c>
      <c r="E262" s="27">
        <f>E261/D261</f>
        <v>1.0786589297227596</v>
      </c>
      <c r="F262" s="27">
        <f>F261/D261</f>
        <v>4.993552546744036</v>
      </c>
      <c r="G262" s="20"/>
      <c r="H262" s="29"/>
    </row>
    <row r="263" spans="1:8" ht="18.75" customHeight="1" x14ac:dyDescent="0.3">
      <c r="A263" s="216" t="s">
        <v>26</v>
      </c>
      <c r="B263" s="144" t="s">
        <v>114</v>
      </c>
      <c r="C263" s="3">
        <v>130</v>
      </c>
      <c r="D263" s="4">
        <v>3.54</v>
      </c>
      <c r="E263" s="4">
        <v>6.13</v>
      </c>
      <c r="F263" s="4">
        <v>14.7</v>
      </c>
      <c r="G263" s="5">
        <v>140</v>
      </c>
      <c r="H263" s="3">
        <v>164</v>
      </c>
    </row>
    <row r="264" spans="1:8" ht="15.6" x14ac:dyDescent="0.3">
      <c r="A264" s="217"/>
      <c r="B264" s="158" t="s">
        <v>116</v>
      </c>
      <c r="C264" s="3">
        <v>150</v>
      </c>
      <c r="D264" s="4">
        <v>1.5</v>
      </c>
      <c r="E264" s="4">
        <v>0.15</v>
      </c>
      <c r="F264" s="4">
        <v>4.3499999999999996</v>
      </c>
      <c r="G264" s="5">
        <v>25</v>
      </c>
      <c r="H264" s="159">
        <v>418</v>
      </c>
    </row>
    <row r="265" spans="1:8" ht="15.6" x14ac:dyDescent="0.3">
      <c r="A265" s="218"/>
      <c r="B265" s="158" t="s">
        <v>115</v>
      </c>
      <c r="C265" s="6">
        <v>15</v>
      </c>
      <c r="D265" s="149">
        <v>1.19</v>
      </c>
      <c r="E265" s="149">
        <v>0.15</v>
      </c>
      <c r="F265" s="149">
        <v>7.25</v>
      </c>
      <c r="G265" s="150">
        <v>35</v>
      </c>
      <c r="H265" s="159" t="s">
        <v>19</v>
      </c>
    </row>
    <row r="266" spans="1:8" ht="15.75" customHeight="1" x14ac:dyDescent="0.3">
      <c r="A266" s="212" t="s">
        <v>28</v>
      </c>
      <c r="B266" s="213"/>
      <c r="C266" s="27">
        <f>SUM(C263:C265)</f>
        <v>295</v>
      </c>
      <c r="D266" s="28">
        <f>SUM(D263:D265)</f>
        <v>6.23</v>
      </c>
      <c r="E266" s="28">
        <f>SUM(E263:E265)</f>
        <v>6.4300000000000006</v>
      </c>
      <c r="F266" s="28">
        <f>SUM(F263:F265)</f>
        <v>26.299999999999997</v>
      </c>
      <c r="G266" s="34">
        <f>SUM(G263:G265)</f>
        <v>200</v>
      </c>
      <c r="H266" s="29"/>
    </row>
    <row r="267" spans="1:8" ht="15.6" x14ac:dyDescent="0.3">
      <c r="A267" s="212"/>
      <c r="B267" s="213"/>
      <c r="C267" s="20"/>
      <c r="D267" s="27">
        <v>1</v>
      </c>
      <c r="E267" s="27">
        <f>E266/D266</f>
        <v>1.0321027287319422</v>
      </c>
      <c r="F267" s="27">
        <f>F266/D266</f>
        <v>4.2215088282504007</v>
      </c>
      <c r="G267" s="36"/>
      <c r="H267" s="29"/>
    </row>
    <row r="268" spans="1:8" ht="15.6" x14ac:dyDescent="0.3">
      <c r="A268" s="214" t="s">
        <v>29</v>
      </c>
      <c r="B268" s="215"/>
      <c r="C268" s="27">
        <f>SUM(C254,C261,C266)</f>
        <v>1155</v>
      </c>
      <c r="D268" s="28">
        <f>SUM(D254,D261,D266)</f>
        <v>31.389999999999997</v>
      </c>
      <c r="E268" s="28">
        <f>SUM(E254,E261,E266)</f>
        <v>37.06</v>
      </c>
      <c r="F268" s="28">
        <f>SUM(F254,F261,F266)</f>
        <v>151.69</v>
      </c>
      <c r="G268" s="34">
        <f>SUM(G254,G261,G266)</f>
        <v>1080</v>
      </c>
      <c r="H268" s="29"/>
    </row>
    <row r="269" spans="1:8" ht="15.6" x14ac:dyDescent="0.3">
      <c r="A269" s="189"/>
      <c r="B269" s="190"/>
      <c r="C269" s="27"/>
      <c r="D269" s="28"/>
      <c r="E269" s="28"/>
      <c r="F269" s="28"/>
      <c r="G269" s="34"/>
      <c r="H269" s="186"/>
    </row>
    <row r="270" spans="1:8" ht="15.6" x14ac:dyDescent="0.3">
      <c r="A270" s="189"/>
      <c r="B270" s="190"/>
      <c r="C270" s="27"/>
      <c r="D270" s="28"/>
      <c r="E270" s="28"/>
      <c r="F270" s="28"/>
      <c r="G270" s="34"/>
      <c r="H270" s="186"/>
    </row>
    <row r="271" spans="1:8" ht="15.6" x14ac:dyDescent="0.3">
      <c r="A271" s="189"/>
      <c r="B271" s="190"/>
      <c r="C271" s="27"/>
      <c r="D271" s="28"/>
      <c r="E271" s="28"/>
      <c r="F271" s="28"/>
      <c r="G271" s="34"/>
      <c r="H271" s="186"/>
    </row>
    <row r="272" spans="1:8" ht="15.6" x14ac:dyDescent="0.3">
      <c r="A272" s="189"/>
      <c r="B272" s="190"/>
      <c r="C272" s="27"/>
      <c r="D272" s="28"/>
      <c r="E272" s="28"/>
      <c r="F272" s="28"/>
      <c r="G272" s="34"/>
      <c r="H272" s="186"/>
    </row>
    <row r="273" spans="1:8" ht="15.6" x14ac:dyDescent="0.3">
      <c r="A273" s="189"/>
      <c r="B273" s="190"/>
      <c r="C273" s="27"/>
      <c r="D273" s="28"/>
      <c r="E273" s="28"/>
      <c r="F273" s="28"/>
      <c r="G273" s="34"/>
      <c r="H273" s="186"/>
    </row>
    <row r="274" spans="1:8" ht="15.6" x14ac:dyDescent="0.3">
      <c r="A274" s="189"/>
      <c r="B274" s="190"/>
      <c r="C274" s="27"/>
      <c r="D274" s="28"/>
      <c r="E274" s="28"/>
      <c r="F274" s="28"/>
      <c r="G274" s="34"/>
      <c r="H274" s="186"/>
    </row>
    <row r="275" spans="1:8" ht="15.6" x14ac:dyDescent="0.3">
      <c r="A275" s="189"/>
      <c r="B275" s="190"/>
      <c r="C275" s="27"/>
      <c r="D275" s="28"/>
      <c r="E275" s="28"/>
      <c r="F275" s="28"/>
      <c r="G275" s="34"/>
      <c r="H275" s="186"/>
    </row>
    <row r="276" spans="1:8" ht="15.6" x14ac:dyDescent="0.3">
      <c r="A276" s="189"/>
      <c r="B276" s="190"/>
      <c r="C276" s="27"/>
      <c r="D276" s="28"/>
      <c r="E276" s="28"/>
      <c r="F276" s="28"/>
      <c r="G276" s="34"/>
      <c r="H276" s="186"/>
    </row>
    <row r="277" spans="1:8" ht="15.6" x14ac:dyDescent="0.3">
      <c r="A277" s="189"/>
      <c r="B277" s="190"/>
      <c r="C277" s="27"/>
      <c r="D277" s="28"/>
      <c r="E277" s="28"/>
      <c r="F277" s="28"/>
      <c r="G277" s="34"/>
      <c r="H277" s="186"/>
    </row>
    <row r="278" spans="1:8" ht="15.6" x14ac:dyDescent="0.3">
      <c r="A278" s="189"/>
      <c r="B278" s="190"/>
      <c r="C278" s="27"/>
      <c r="D278" s="28"/>
      <c r="E278" s="28"/>
      <c r="F278" s="28"/>
      <c r="G278" s="34"/>
      <c r="H278" s="186"/>
    </row>
    <row r="279" spans="1:8" ht="15.6" x14ac:dyDescent="0.3">
      <c r="A279" s="189"/>
      <c r="B279" s="190"/>
      <c r="C279" s="27"/>
      <c r="D279" s="28"/>
      <c r="E279" s="28"/>
      <c r="F279" s="28"/>
      <c r="G279" s="34"/>
      <c r="H279" s="186"/>
    </row>
    <row r="280" spans="1:8" ht="15.6" x14ac:dyDescent="0.3">
      <c r="A280" s="189"/>
      <c r="B280" s="190"/>
      <c r="C280" s="27"/>
      <c r="D280" s="28"/>
      <c r="E280" s="28"/>
      <c r="F280" s="28"/>
      <c r="G280" s="34"/>
      <c r="H280" s="186"/>
    </row>
    <row r="281" spans="1:8" ht="15.6" x14ac:dyDescent="0.3">
      <c r="A281" s="20" t="s">
        <v>57</v>
      </c>
      <c r="B281" s="221"/>
      <c r="C281" s="231"/>
      <c r="D281" s="231"/>
      <c r="E281" s="231"/>
      <c r="F281" s="231"/>
      <c r="G281" s="231"/>
      <c r="H281" s="231"/>
    </row>
    <row r="282" spans="1:8" ht="15.6" x14ac:dyDescent="0.3">
      <c r="A282" s="20" t="s">
        <v>58</v>
      </c>
      <c r="B282" s="221"/>
      <c r="C282" s="231"/>
      <c r="D282" s="231"/>
      <c r="E282" s="231"/>
      <c r="F282" s="231"/>
      <c r="G282" s="231"/>
      <c r="H282" s="231"/>
    </row>
    <row r="283" spans="1:8" ht="15.6" x14ac:dyDescent="0.3">
      <c r="A283" s="216" t="s">
        <v>16</v>
      </c>
      <c r="B283" s="29" t="s">
        <v>94</v>
      </c>
      <c r="C283" s="3">
        <v>150</v>
      </c>
      <c r="D283" s="4">
        <v>3.68</v>
      </c>
      <c r="E283" s="4">
        <v>5.36</v>
      </c>
      <c r="F283" s="4">
        <v>27.25</v>
      </c>
      <c r="G283" s="5">
        <v>156</v>
      </c>
      <c r="H283" s="3">
        <v>219</v>
      </c>
    </row>
    <row r="284" spans="1:8" ht="15.6" x14ac:dyDescent="0.3">
      <c r="A284" s="217"/>
      <c r="B284" s="25" t="s">
        <v>17</v>
      </c>
      <c r="C284" s="3">
        <v>150</v>
      </c>
      <c r="D284" s="4">
        <v>2.34</v>
      </c>
      <c r="E284" s="4">
        <v>2</v>
      </c>
      <c r="F284" s="4">
        <v>10.63</v>
      </c>
      <c r="G284" s="5">
        <v>70</v>
      </c>
      <c r="H284" s="6">
        <v>414</v>
      </c>
    </row>
    <row r="285" spans="1:8" ht="15.6" x14ac:dyDescent="0.3">
      <c r="A285" s="217"/>
      <c r="B285" s="29" t="s">
        <v>18</v>
      </c>
      <c r="C285" s="43">
        <v>30</v>
      </c>
      <c r="D285" s="149">
        <v>2.37</v>
      </c>
      <c r="E285" s="149">
        <v>0.3</v>
      </c>
      <c r="F285" s="149">
        <v>14.49</v>
      </c>
      <c r="G285" s="150">
        <v>71</v>
      </c>
      <c r="H285" s="6" t="s">
        <v>19</v>
      </c>
    </row>
    <row r="286" spans="1:8" ht="15.6" x14ac:dyDescent="0.3">
      <c r="A286" s="218"/>
      <c r="B286" s="26" t="s">
        <v>73</v>
      </c>
      <c r="C286" s="3">
        <v>10</v>
      </c>
      <c r="D286" s="4">
        <v>2.3199999999999998</v>
      </c>
      <c r="E286" s="4">
        <v>2.95</v>
      </c>
      <c r="F286" s="4">
        <v>0</v>
      </c>
      <c r="G286" s="5">
        <v>36</v>
      </c>
      <c r="H286" s="3">
        <v>7</v>
      </c>
    </row>
    <row r="287" spans="1:8" ht="15.6" x14ac:dyDescent="0.3">
      <c r="A287" s="212" t="s">
        <v>20</v>
      </c>
      <c r="B287" s="213"/>
      <c r="C287" s="27">
        <f>SUM(C283:C286)</f>
        <v>340</v>
      </c>
      <c r="D287" s="28">
        <f>SUM(D283:D286)</f>
        <v>10.71</v>
      </c>
      <c r="E287" s="28">
        <f>SUM(E283:E286)</f>
        <v>10.61</v>
      </c>
      <c r="F287" s="28">
        <f>SUM(F283:F286)</f>
        <v>52.370000000000005</v>
      </c>
      <c r="G287" s="34">
        <f>SUM(G283:G286)</f>
        <v>333</v>
      </c>
      <c r="H287" s="29"/>
    </row>
    <row r="288" spans="1:8" ht="15.6" x14ac:dyDescent="0.3">
      <c r="A288" s="212"/>
      <c r="B288" s="213"/>
      <c r="C288" s="29"/>
      <c r="D288" s="27">
        <v>1</v>
      </c>
      <c r="E288" s="27">
        <v>1</v>
      </c>
      <c r="F288" s="27">
        <f>F287/D287</f>
        <v>4.889822595704949</v>
      </c>
      <c r="G288" s="20"/>
      <c r="H288" s="29"/>
    </row>
    <row r="289" spans="1:8" ht="16.5" customHeight="1" x14ac:dyDescent="0.3">
      <c r="A289" s="227" t="s">
        <v>21</v>
      </c>
      <c r="B289" s="41" t="s">
        <v>95</v>
      </c>
      <c r="C289" s="3">
        <v>150</v>
      </c>
      <c r="D289" s="4">
        <v>3.19</v>
      </c>
      <c r="E289" s="4">
        <v>3.91</v>
      </c>
      <c r="F289" s="4">
        <v>12.27</v>
      </c>
      <c r="G289" s="5">
        <v>148</v>
      </c>
      <c r="H289" s="3">
        <v>89</v>
      </c>
    </row>
    <row r="290" spans="1:8" ht="15.6" x14ac:dyDescent="0.3">
      <c r="A290" s="227"/>
      <c r="B290" s="41" t="s">
        <v>123</v>
      </c>
      <c r="C290" s="3">
        <v>160</v>
      </c>
      <c r="D290" s="4">
        <v>9.1199999999999992</v>
      </c>
      <c r="E290" s="4">
        <v>11.04</v>
      </c>
      <c r="F290" s="4">
        <v>23.26</v>
      </c>
      <c r="G290" s="5">
        <v>219</v>
      </c>
      <c r="H290" s="3">
        <v>315</v>
      </c>
    </row>
    <row r="291" spans="1:8" ht="15.6" x14ac:dyDescent="0.3">
      <c r="A291" s="227"/>
      <c r="B291" s="158" t="s">
        <v>103</v>
      </c>
      <c r="C291" s="148">
        <v>150</v>
      </c>
      <c r="D291" s="148">
        <v>0.12</v>
      </c>
      <c r="E291" s="148">
        <v>0.02</v>
      </c>
      <c r="F291" s="148">
        <v>10.199999999999999</v>
      </c>
      <c r="G291" s="150">
        <v>45</v>
      </c>
      <c r="H291" s="148">
        <v>412</v>
      </c>
    </row>
    <row r="292" spans="1:8" ht="15.6" x14ac:dyDescent="0.3">
      <c r="A292" s="227"/>
      <c r="B292" s="41" t="s">
        <v>24</v>
      </c>
      <c r="C292" s="3">
        <v>40</v>
      </c>
      <c r="D292" s="4">
        <v>2.6</v>
      </c>
      <c r="E292" s="4">
        <v>0.44</v>
      </c>
      <c r="F292" s="4">
        <v>16.12</v>
      </c>
      <c r="G292" s="5">
        <v>77</v>
      </c>
      <c r="H292" s="6" t="s">
        <v>19</v>
      </c>
    </row>
    <row r="293" spans="1:8" ht="15.6" x14ac:dyDescent="0.3">
      <c r="A293" s="212" t="s">
        <v>25</v>
      </c>
      <c r="B293" s="213"/>
      <c r="C293" s="27">
        <f>SUM(C289:C292)</f>
        <v>500</v>
      </c>
      <c r="D293" s="28">
        <f>SUM(D289:D292)</f>
        <v>15.029999999999998</v>
      </c>
      <c r="E293" s="28">
        <f>SUM(E289:E292)</f>
        <v>15.409999999999998</v>
      </c>
      <c r="F293" s="28">
        <f>SUM(F289:F292)</f>
        <v>61.850000000000009</v>
      </c>
      <c r="G293" s="34">
        <f>SUM(G289:G292)</f>
        <v>489</v>
      </c>
      <c r="H293" s="29"/>
    </row>
    <row r="294" spans="1:8" ht="15.6" x14ac:dyDescent="0.3">
      <c r="A294" s="212"/>
      <c r="B294" s="213"/>
      <c r="C294" s="29"/>
      <c r="D294" s="27">
        <v>1</v>
      </c>
      <c r="E294" s="27">
        <v>1</v>
      </c>
      <c r="F294" s="27">
        <f>F293/D293</f>
        <v>4.115103127079176</v>
      </c>
      <c r="G294" s="20"/>
      <c r="H294" s="29"/>
    </row>
    <row r="295" spans="1:8" ht="15.6" x14ac:dyDescent="0.3">
      <c r="A295" s="228" t="s">
        <v>26</v>
      </c>
      <c r="B295" s="29" t="s">
        <v>62</v>
      </c>
      <c r="C295" s="3">
        <v>35</v>
      </c>
      <c r="D295" s="4">
        <v>2.0299999999999998</v>
      </c>
      <c r="E295" s="4">
        <v>2.4900000000000002</v>
      </c>
      <c r="F295" s="4">
        <v>14.06</v>
      </c>
      <c r="G295" s="5">
        <v>94</v>
      </c>
      <c r="H295" s="3">
        <v>441</v>
      </c>
    </row>
    <row r="296" spans="1:8" ht="15.6" x14ac:dyDescent="0.3">
      <c r="A296" s="229"/>
      <c r="B296" s="29" t="s">
        <v>63</v>
      </c>
      <c r="C296" s="6">
        <v>150</v>
      </c>
      <c r="D296" s="4">
        <v>4.18</v>
      </c>
      <c r="E296" s="4">
        <v>4.58</v>
      </c>
      <c r="F296" s="4">
        <v>7.58</v>
      </c>
      <c r="G296" s="5">
        <v>84</v>
      </c>
      <c r="H296" s="3">
        <v>419</v>
      </c>
    </row>
    <row r="297" spans="1:8" ht="15.6" x14ac:dyDescent="0.3">
      <c r="A297" s="230"/>
      <c r="B297" s="121" t="s">
        <v>108</v>
      </c>
      <c r="C297" s="3">
        <v>95</v>
      </c>
      <c r="D297" s="4">
        <v>0.4</v>
      </c>
      <c r="E297" s="4">
        <v>0.4</v>
      </c>
      <c r="F297" s="4">
        <v>9.8000000000000007</v>
      </c>
      <c r="G297" s="5">
        <v>42</v>
      </c>
      <c r="H297" s="3">
        <v>386</v>
      </c>
    </row>
    <row r="298" spans="1:8" ht="15.75" customHeight="1" x14ac:dyDescent="0.3">
      <c r="A298" s="212" t="s">
        <v>28</v>
      </c>
      <c r="B298" s="213"/>
      <c r="C298" s="27">
        <f>SUM(C295:C297)</f>
        <v>280</v>
      </c>
      <c r="D298" s="28">
        <f>SUM(D295:D297)</f>
        <v>6.6099999999999994</v>
      </c>
      <c r="E298" s="28">
        <f>SUM(E295:E297)</f>
        <v>7.4700000000000006</v>
      </c>
      <c r="F298" s="28">
        <f>SUM(F295:F297)</f>
        <v>31.44</v>
      </c>
      <c r="G298" s="36">
        <f>SUM(G295:G297)</f>
        <v>220</v>
      </c>
      <c r="H298" s="29"/>
    </row>
    <row r="299" spans="1:8" ht="15.6" x14ac:dyDescent="0.3">
      <c r="A299" s="214"/>
      <c r="B299" s="215"/>
      <c r="C299" s="29"/>
      <c r="D299" s="27">
        <v>1</v>
      </c>
      <c r="E299" s="27">
        <v>1</v>
      </c>
      <c r="F299" s="27">
        <f>F298/D298</f>
        <v>4.7564296520423603</v>
      </c>
      <c r="G299" s="20"/>
      <c r="H299" s="29"/>
    </row>
    <row r="300" spans="1:8" ht="15.6" x14ac:dyDescent="0.3">
      <c r="A300" s="214" t="s">
        <v>29</v>
      </c>
      <c r="B300" s="215"/>
      <c r="C300" s="27">
        <f>SUM(C287,C293,C298)</f>
        <v>1120</v>
      </c>
      <c r="D300" s="28">
        <f>SUM(D287,D293,D298)</f>
        <v>32.349999999999994</v>
      </c>
      <c r="E300" s="28">
        <f>SUM(E287,E293,E298)</f>
        <v>33.489999999999995</v>
      </c>
      <c r="F300" s="28">
        <f>SUM(F287,F293,F298)</f>
        <v>145.66000000000003</v>
      </c>
      <c r="G300" s="39">
        <f>SUM(G287,G293,G298)</f>
        <v>1042</v>
      </c>
      <c r="H300" s="29"/>
    </row>
    <row r="301" spans="1:8" ht="15.6" x14ac:dyDescent="0.3">
      <c r="A301" s="214"/>
      <c r="B301" s="215"/>
      <c r="C301" s="20"/>
      <c r="D301" s="27"/>
      <c r="E301" s="27"/>
      <c r="F301" s="27"/>
      <c r="G301" s="20"/>
      <c r="H301" s="29"/>
    </row>
    <row r="302" spans="1:8" ht="15.6" x14ac:dyDescent="0.3">
      <c r="A302" s="222" t="s">
        <v>82</v>
      </c>
      <c r="B302" s="223"/>
      <c r="C302" s="13">
        <f>SUM(C173,C208,C236,C268,C300)/5</f>
        <v>1147</v>
      </c>
      <c r="D302" s="70">
        <f>SUM(D173,D208,D236,D268,D300)/5</f>
        <v>32.503999999999998</v>
      </c>
      <c r="E302" s="70">
        <f>SUM(E173,E208,E236,E268,E300)/5</f>
        <v>35.701999999999998</v>
      </c>
      <c r="F302" s="70">
        <f>SUM(F173,F208,F236,F268,F300)/5</f>
        <v>152.846</v>
      </c>
      <c r="G302" s="15">
        <f>SUM(G173,G208,G236,G268,G300)/5</f>
        <v>1080.3200000000002</v>
      </c>
      <c r="H302" s="64"/>
    </row>
    <row r="303" spans="1:8" ht="15.6" x14ac:dyDescent="0.3">
      <c r="A303" s="66"/>
      <c r="B303" s="67"/>
      <c r="C303" s="65"/>
      <c r="D303" s="27"/>
      <c r="E303" s="27"/>
      <c r="F303" s="27"/>
      <c r="G303" s="65"/>
      <c r="H303" s="64"/>
    </row>
    <row r="304" spans="1:8" ht="15.75" customHeight="1" x14ac:dyDescent="0.3">
      <c r="A304" s="222" t="s">
        <v>46</v>
      </c>
      <c r="B304" s="223"/>
      <c r="C304" s="13">
        <f>SUM(C28,C50,C79,C113,C143,C173,C208,C236,C268,C300)/10</f>
        <v>1159</v>
      </c>
      <c r="D304" s="70">
        <f>SUM(D28,D50,D79,D113,D143,D173,D208,D236,D268,D300)/10</f>
        <v>32.831999999999994</v>
      </c>
      <c r="E304" s="70">
        <f>SUM(E28,E50,E79,E113,E143,E173,E208,E236,E268,E300)/10</f>
        <v>35.594000000000001</v>
      </c>
      <c r="F304" s="70">
        <f>SUM(F28,F50,F79,F113,F143,F173,F208,F236,F268,F300)/10</f>
        <v>154.27600000000001</v>
      </c>
      <c r="G304" s="70">
        <f>SUM(G28,G50,G79,G113,G143,G173,G208,G236,G268,G300)/10</f>
        <v>1070.77</v>
      </c>
      <c r="H304" s="33"/>
    </row>
    <row r="305" spans="1:8" ht="15.6" x14ac:dyDescent="0.3">
      <c r="A305" s="16"/>
      <c r="B305" s="16"/>
      <c r="C305" s="202"/>
      <c r="D305" s="203"/>
      <c r="E305" s="203"/>
      <c r="F305" s="204"/>
      <c r="G305" s="202"/>
      <c r="H305" s="16"/>
    </row>
    <row r="307" spans="1:8" ht="15.6" x14ac:dyDescent="0.3">
      <c r="B307" s="142"/>
      <c r="C307" s="134"/>
      <c r="D307" s="137"/>
      <c r="E307" s="137"/>
      <c r="F307" s="137"/>
      <c r="G307" s="138"/>
      <c r="H307" s="131"/>
    </row>
    <row r="308" spans="1:8" ht="15.6" x14ac:dyDescent="0.3">
      <c r="B308" s="143"/>
      <c r="C308" s="141"/>
      <c r="D308" s="132"/>
      <c r="E308" s="132"/>
      <c r="F308" s="132"/>
      <c r="G308" s="133"/>
      <c r="H308" s="131"/>
    </row>
    <row r="309" spans="1:8" ht="15.6" x14ac:dyDescent="0.3">
      <c r="B309" s="139"/>
      <c r="C309" s="141"/>
      <c r="D309" s="132"/>
      <c r="E309" s="132"/>
      <c r="F309" s="132"/>
      <c r="G309" s="133"/>
      <c r="H309" s="141"/>
    </row>
    <row r="310" spans="1:8" x14ac:dyDescent="0.3">
      <c r="B310" s="140"/>
      <c r="C310" s="140"/>
      <c r="D310" s="140"/>
      <c r="E310" s="140"/>
      <c r="F310" s="140"/>
      <c r="G310" s="140"/>
      <c r="H310" s="140"/>
    </row>
  </sheetData>
  <mergeCells count="158">
    <mergeCell ref="A203:A205"/>
    <mergeCell ref="A263:A265"/>
    <mergeCell ref="A195:A200"/>
    <mergeCell ref="A302:B302"/>
    <mergeCell ref="G1:H1"/>
    <mergeCell ref="G4:H4"/>
    <mergeCell ref="B5:F5"/>
    <mergeCell ref="A6:D6"/>
    <mergeCell ref="A7:A8"/>
    <mergeCell ref="B7:B8"/>
    <mergeCell ref="D7:F7"/>
    <mergeCell ref="H7:H8"/>
    <mergeCell ref="H9:H10"/>
    <mergeCell ref="A16:A20"/>
    <mergeCell ref="A11:A13"/>
    <mergeCell ref="B9:B10"/>
    <mergeCell ref="C9:C10"/>
    <mergeCell ref="D9:D10"/>
    <mergeCell ref="E9:E10"/>
    <mergeCell ref="F9:F10"/>
    <mergeCell ref="G9:G10"/>
    <mergeCell ref="A37:B37"/>
    <mergeCell ref="A38:A42"/>
    <mergeCell ref="A43:B43"/>
    <mergeCell ref="A44:B44"/>
    <mergeCell ref="A45:A47"/>
    <mergeCell ref="A23:A25"/>
    <mergeCell ref="A78:B78"/>
    <mergeCell ref="A79:B79"/>
    <mergeCell ref="A49:B49"/>
    <mergeCell ref="A50:B50"/>
    <mergeCell ref="A63:A66"/>
    <mergeCell ref="A67:B67"/>
    <mergeCell ref="A68:B68"/>
    <mergeCell ref="A69:A72"/>
    <mergeCell ref="A48:B48"/>
    <mergeCell ref="A26:B26"/>
    <mergeCell ref="A27:B27"/>
    <mergeCell ref="A28:B28"/>
    <mergeCell ref="A32:A35"/>
    <mergeCell ref="A73:B73"/>
    <mergeCell ref="A74:B74"/>
    <mergeCell ref="A75:A76"/>
    <mergeCell ref="A77:B77"/>
    <mergeCell ref="A99:B99"/>
    <mergeCell ref="A100:B100"/>
    <mergeCell ref="A101:A105"/>
    <mergeCell ref="A81:H81"/>
    <mergeCell ref="B94:B95"/>
    <mergeCell ref="C94:C95"/>
    <mergeCell ref="D94:D95"/>
    <mergeCell ref="E94:E95"/>
    <mergeCell ref="F94:F95"/>
    <mergeCell ref="G94:G95"/>
    <mergeCell ref="H94:H95"/>
    <mergeCell ref="A96:A98"/>
    <mergeCell ref="D125:D126"/>
    <mergeCell ref="E125:E126"/>
    <mergeCell ref="F125:F126"/>
    <mergeCell ref="G125:G126"/>
    <mergeCell ref="H125:H126"/>
    <mergeCell ref="A108:A110"/>
    <mergeCell ref="A111:B111"/>
    <mergeCell ref="A112:B112"/>
    <mergeCell ref="A113:B113"/>
    <mergeCell ref="B125:B126"/>
    <mergeCell ref="C125:C126"/>
    <mergeCell ref="A169:A170"/>
    <mergeCell ref="A171:B171"/>
    <mergeCell ref="D156:D157"/>
    <mergeCell ref="E156:E157"/>
    <mergeCell ref="F156:F157"/>
    <mergeCell ref="A158:A160"/>
    <mergeCell ref="A127:A129"/>
    <mergeCell ref="G156:G157"/>
    <mergeCell ref="H156:H157"/>
    <mergeCell ref="A141:B141"/>
    <mergeCell ref="A142:B142"/>
    <mergeCell ref="A143:B143"/>
    <mergeCell ref="A145:B145"/>
    <mergeCell ref="B156:B157"/>
    <mergeCell ref="C156:C157"/>
    <mergeCell ref="A130:B130"/>
    <mergeCell ref="A131:B131"/>
    <mergeCell ref="A132:A135"/>
    <mergeCell ref="A136:B136"/>
    <mergeCell ref="A137:B137"/>
    <mergeCell ref="A138:A140"/>
    <mergeCell ref="F187:F188"/>
    <mergeCell ref="G187:G188"/>
    <mergeCell ref="H187:H188"/>
    <mergeCell ref="A189:A192"/>
    <mergeCell ref="A172:B172"/>
    <mergeCell ref="A174:B174"/>
    <mergeCell ref="B187:B188"/>
    <mergeCell ref="C187:C188"/>
    <mergeCell ref="D187:D188"/>
    <mergeCell ref="E187:E188"/>
    <mergeCell ref="G218:G219"/>
    <mergeCell ref="H218:H219"/>
    <mergeCell ref="A220:A222"/>
    <mergeCell ref="A223:B223"/>
    <mergeCell ref="A224:B224"/>
    <mergeCell ref="A225:A229"/>
    <mergeCell ref="A208:B208"/>
    <mergeCell ref="B218:B219"/>
    <mergeCell ref="C218:C219"/>
    <mergeCell ref="D218:D219"/>
    <mergeCell ref="E218:E219"/>
    <mergeCell ref="F218:F219"/>
    <mergeCell ref="A304:B304"/>
    <mergeCell ref="D2:H3"/>
    <mergeCell ref="A287:B287"/>
    <mergeCell ref="A207:B207"/>
    <mergeCell ref="A206:B206"/>
    <mergeCell ref="A194:B194"/>
    <mergeCell ref="A288:B288"/>
    <mergeCell ref="A289:A292"/>
    <mergeCell ref="A293:B293"/>
    <mergeCell ref="A294:B294"/>
    <mergeCell ref="A295:A297"/>
    <mergeCell ref="A298:B298"/>
    <mergeCell ref="E281:E282"/>
    <mergeCell ref="F281:F282"/>
    <mergeCell ref="G281:G282"/>
    <mergeCell ref="H281:H282"/>
    <mergeCell ref="A283:A286"/>
    <mergeCell ref="A267:B267"/>
    <mergeCell ref="A268:B268"/>
    <mergeCell ref="B281:B282"/>
    <mergeCell ref="C281:C282"/>
    <mergeCell ref="D281:D282"/>
    <mergeCell ref="A255:B255"/>
    <mergeCell ref="A193:B193"/>
    <mergeCell ref="A107:B107"/>
    <mergeCell ref="A106:B106"/>
    <mergeCell ref="A36:B36"/>
    <mergeCell ref="A22:B22"/>
    <mergeCell ref="A21:B21"/>
    <mergeCell ref="A299:B299"/>
    <mergeCell ref="A300:B300"/>
    <mergeCell ref="A301:B301"/>
    <mergeCell ref="A256:A260"/>
    <mergeCell ref="A261:B261"/>
    <mergeCell ref="A262:B262"/>
    <mergeCell ref="A266:B266"/>
    <mergeCell ref="A230:B230"/>
    <mergeCell ref="A234:B234"/>
    <mergeCell ref="A235:B235"/>
    <mergeCell ref="A236:B236"/>
    <mergeCell ref="A251:A253"/>
    <mergeCell ref="A254:B254"/>
    <mergeCell ref="A201:B201"/>
    <mergeCell ref="A202:B202"/>
    <mergeCell ref="A161:B161"/>
    <mergeCell ref="A162:B162"/>
    <mergeCell ref="A163:A166"/>
    <mergeCell ref="A167:B167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2"/>
  <sheetViews>
    <sheetView tabSelected="1" topLeftCell="A244" zoomScale="70" zoomScaleNormal="70" workbookViewId="0">
      <selection activeCell="A23" sqref="A23:B23"/>
    </sheetView>
  </sheetViews>
  <sheetFormatPr defaultRowHeight="14.4" x14ac:dyDescent="0.3"/>
  <cols>
    <col min="1" max="1" width="15.33203125" customWidth="1"/>
    <col min="2" max="2" width="50.44140625" customWidth="1"/>
    <col min="6" max="6" width="10.44140625" customWidth="1"/>
    <col min="7" max="7" width="13.44140625" customWidth="1"/>
    <col min="8" max="8" width="11.109375" customWidth="1"/>
  </cols>
  <sheetData>
    <row r="1" spans="1:8" ht="15.6" x14ac:dyDescent="0.3">
      <c r="A1" s="17"/>
      <c r="B1" s="17"/>
      <c r="C1" s="17"/>
      <c r="D1" s="17"/>
      <c r="E1" s="50"/>
      <c r="F1" s="45"/>
      <c r="G1" s="245" t="s">
        <v>0</v>
      </c>
      <c r="H1" s="245"/>
    </row>
    <row r="2" spans="1:8" x14ac:dyDescent="0.3">
      <c r="A2" s="17"/>
      <c r="B2" s="17"/>
      <c r="C2" s="17"/>
      <c r="D2" s="224" t="s">
        <v>99</v>
      </c>
      <c r="E2" s="224"/>
      <c r="F2" s="224"/>
      <c r="G2" s="224"/>
      <c r="H2" s="224"/>
    </row>
    <row r="3" spans="1:8" x14ac:dyDescent="0.3">
      <c r="A3" s="17"/>
      <c r="B3" s="17"/>
      <c r="C3" s="17"/>
      <c r="D3" s="224"/>
      <c r="E3" s="224"/>
      <c r="F3" s="224"/>
      <c r="G3" s="224"/>
      <c r="H3" s="224"/>
    </row>
    <row r="4" spans="1:8" ht="15.6" x14ac:dyDescent="0.3">
      <c r="A4" s="17"/>
      <c r="B4" s="17"/>
      <c r="C4" s="17"/>
      <c r="D4" s="17"/>
      <c r="E4" s="50"/>
      <c r="F4" s="45"/>
      <c r="G4" s="245" t="s">
        <v>127</v>
      </c>
      <c r="H4" s="245"/>
    </row>
    <row r="5" spans="1:8" ht="20.399999999999999" x14ac:dyDescent="0.35">
      <c r="A5" s="17"/>
      <c r="B5" s="246" t="s">
        <v>1</v>
      </c>
      <c r="C5" s="246"/>
      <c r="D5" s="246"/>
      <c r="E5" s="246"/>
      <c r="F5" s="246"/>
      <c r="G5" s="1"/>
      <c r="H5" s="1"/>
    </row>
    <row r="6" spans="1:8" ht="18" x14ac:dyDescent="0.35">
      <c r="A6" s="247" t="s">
        <v>96</v>
      </c>
      <c r="B6" s="247"/>
      <c r="C6" s="247"/>
      <c r="D6" s="247"/>
      <c r="E6" s="17"/>
      <c r="F6" s="17"/>
      <c r="G6" s="17"/>
      <c r="H6" s="17"/>
    </row>
    <row r="7" spans="1:8" ht="27.6" x14ac:dyDescent="0.3">
      <c r="A7" s="256" t="s">
        <v>3</v>
      </c>
      <c r="B7" s="256" t="s">
        <v>4</v>
      </c>
      <c r="C7" s="71" t="s">
        <v>5</v>
      </c>
      <c r="D7" s="257" t="s">
        <v>6</v>
      </c>
      <c r="E7" s="257"/>
      <c r="F7" s="257"/>
      <c r="G7" s="71" t="s">
        <v>7</v>
      </c>
      <c r="H7" s="256" t="s">
        <v>8</v>
      </c>
    </row>
    <row r="8" spans="1:8" x14ac:dyDescent="0.3">
      <c r="A8" s="256"/>
      <c r="B8" s="256"/>
      <c r="C8" s="71" t="s">
        <v>9</v>
      </c>
      <c r="D8" s="71" t="s">
        <v>10</v>
      </c>
      <c r="E8" s="71" t="s">
        <v>11</v>
      </c>
      <c r="F8" s="71" t="s">
        <v>12</v>
      </c>
      <c r="G8" s="71" t="s">
        <v>13</v>
      </c>
      <c r="H8" s="256"/>
    </row>
    <row r="9" spans="1:8" ht="15.6" x14ac:dyDescent="0.3">
      <c r="A9" s="72" t="s">
        <v>14</v>
      </c>
      <c r="B9" s="259"/>
      <c r="C9" s="258"/>
      <c r="D9" s="258"/>
      <c r="E9" s="258"/>
      <c r="F9" s="258"/>
      <c r="G9" s="258"/>
      <c r="H9" s="258"/>
    </row>
    <row r="10" spans="1:8" ht="15.6" x14ac:dyDescent="0.3">
      <c r="A10" s="72" t="s">
        <v>15</v>
      </c>
      <c r="B10" s="260"/>
      <c r="C10" s="258"/>
      <c r="D10" s="258"/>
      <c r="E10" s="258"/>
      <c r="F10" s="258"/>
      <c r="G10" s="258"/>
      <c r="H10" s="258"/>
    </row>
    <row r="11" spans="1:8" ht="14.25" customHeight="1" x14ac:dyDescent="0.3">
      <c r="A11" s="261" t="s">
        <v>16</v>
      </c>
      <c r="B11" s="63" t="s">
        <v>59</v>
      </c>
      <c r="C11" s="51">
        <v>180</v>
      </c>
      <c r="D11" s="8">
        <v>5.61</v>
      </c>
      <c r="E11" s="8">
        <v>4.51</v>
      </c>
      <c r="F11" s="8">
        <v>22.88</v>
      </c>
      <c r="G11" s="9">
        <v>174</v>
      </c>
      <c r="H11" s="75">
        <v>182</v>
      </c>
    </row>
    <row r="12" spans="1:8" ht="15.6" x14ac:dyDescent="0.3">
      <c r="A12" s="262"/>
      <c r="B12" s="63" t="s">
        <v>68</v>
      </c>
      <c r="C12" s="76">
        <v>180</v>
      </c>
      <c r="D12" s="120">
        <v>2.85</v>
      </c>
      <c r="E12" s="120">
        <v>2.41</v>
      </c>
      <c r="F12" s="120">
        <v>14.36</v>
      </c>
      <c r="G12" s="119">
        <v>91</v>
      </c>
      <c r="H12" s="75">
        <v>414</v>
      </c>
    </row>
    <row r="13" spans="1:8" ht="15.6" x14ac:dyDescent="0.3">
      <c r="A13" s="262"/>
      <c r="B13" s="63" t="s">
        <v>66</v>
      </c>
      <c r="C13" s="76">
        <v>40</v>
      </c>
      <c r="D13" s="117">
        <v>2.4500000000000002</v>
      </c>
      <c r="E13" s="117">
        <v>7.05</v>
      </c>
      <c r="F13" s="117">
        <v>14.62</v>
      </c>
      <c r="G13" s="74">
        <v>136</v>
      </c>
      <c r="H13" s="56">
        <v>1</v>
      </c>
    </row>
    <row r="14" spans="1:8" ht="15.6" x14ac:dyDescent="0.3">
      <c r="A14" s="263"/>
      <c r="B14" s="63" t="s">
        <v>18</v>
      </c>
      <c r="C14" s="151">
        <v>20</v>
      </c>
      <c r="D14" s="152">
        <v>1.58</v>
      </c>
      <c r="E14" s="152">
        <v>0.2</v>
      </c>
      <c r="F14" s="152">
        <v>9.66</v>
      </c>
      <c r="G14" s="153">
        <v>47</v>
      </c>
      <c r="H14" s="56" t="s">
        <v>19</v>
      </c>
    </row>
    <row r="15" spans="1:8" ht="18" customHeight="1" x14ac:dyDescent="0.3">
      <c r="A15" s="253" t="s">
        <v>20</v>
      </c>
      <c r="B15" s="255"/>
      <c r="C15" s="79">
        <f>SUM(C11:C14)</f>
        <v>420</v>
      </c>
      <c r="D15" s="80">
        <f>SUM(D11:D14)</f>
        <v>12.49</v>
      </c>
      <c r="E15" s="80">
        <f>SUM(E11:E14)</f>
        <v>14.169999999999998</v>
      </c>
      <c r="F15" s="147">
        <f>SUM(F11:F14)</f>
        <v>61.519999999999996</v>
      </c>
      <c r="G15" s="89">
        <f>SUM(G11:G14)</f>
        <v>448</v>
      </c>
      <c r="H15" s="62"/>
    </row>
    <row r="16" spans="1:8" ht="15.6" x14ac:dyDescent="0.3">
      <c r="A16" s="62"/>
      <c r="B16" s="62"/>
      <c r="C16" s="81"/>
      <c r="D16" s="79">
        <v>1</v>
      </c>
      <c r="E16" s="79">
        <v>1</v>
      </c>
      <c r="F16" s="79">
        <f>F15/D15</f>
        <v>4.9255404323458762</v>
      </c>
      <c r="G16" s="72"/>
      <c r="H16" s="62"/>
    </row>
    <row r="17" spans="1:8" ht="16.5" customHeight="1" x14ac:dyDescent="0.3">
      <c r="A17" s="261" t="s">
        <v>21</v>
      </c>
      <c r="B17" s="62" t="s">
        <v>22</v>
      </c>
      <c r="C17" s="75">
        <v>180</v>
      </c>
      <c r="D17" s="73">
        <v>3.62</v>
      </c>
      <c r="E17" s="73">
        <v>3.86</v>
      </c>
      <c r="F17" s="73">
        <v>16.32</v>
      </c>
      <c r="G17" s="74">
        <v>92</v>
      </c>
      <c r="H17" s="75">
        <v>86</v>
      </c>
    </row>
    <row r="18" spans="1:8" ht="15.6" x14ac:dyDescent="0.3">
      <c r="A18" s="262"/>
      <c r="B18" s="62" t="s">
        <v>87</v>
      </c>
      <c r="C18" s="75">
        <v>80</v>
      </c>
      <c r="D18" s="73">
        <v>9.11</v>
      </c>
      <c r="E18" s="73">
        <v>10.74</v>
      </c>
      <c r="F18" s="73">
        <v>11.95</v>
      </c>
      <c r="G18" s="74">
        <v>197</v>
      </c>
      <c r="H18" s="82" t="s">
        <v>23</v>
      </c>
    </row>
    <row r="19" spans="1:8" ht="15.6" x14ac:dyDescent="0.3">
      <c r="A19" s="262"/>
      <c r="B19" s="62" t="s">
        <v>67</v>
      </c>
      <c r="C19" s="56">
        <v>150</v>
      </c>
      <c r="D19" s="73">
        <v>3.48</v>
      </c>
      <c r="E19" s="73">
        <v>7.69</v>
      </c>
      <c r="F19" s="73">
        <v>23.7</v>
      </c>
      <c r="G19" s="74">
        <v>185</v>
      </c>
      <c r="H19" s="75">
        <v>219</v>
      </c>
    </row>
    <row r="20" spans="1:8" ht="15.6" x14ac:dyDescent="0.3">
      <c r="A20" s="262"/>
      <c r="B20" s="62" t="s">
        <v>27</v>
      </c>
      <c r="C20" s="75">
        <v>180</v>
      </c>
      <c r="D20" s="73">
        <v>0.17</v>
      </c>
      <c r="E20" s="73">
        <v>0.17</v>
      </c>
      <c r="F20" s="73">
        <v>21.49</v>
      </c>
      <c r="G20" s="74">
        <v>89</v>
      </c>
      <c r="H20" s="75">
        <v>390</v>
      </c>
    </row>
    <row r="21" spans="1:8" ht="15.6" x14ac:dyDescent="0.3">
      <c r="A21" s="263"/>
      <c r="B21" s="62" t="s">
        <v>24</v>
      </c>
      <c r="C21" s="174">
        <v>40</v>
      </c>
      <c r="D21" s="44">
        <v>2.64</v>
      </c>
      <c r="E21" s="44">
        <v>0.48</v>
      </c>
      <c r="F21" s="44">
        <v>14.51</v>
      </c>
      <c r="G21" s="157">
        <v>77</v>
      </c>
      <c r="H21" s="56" t="s">
        <v>19</v>
      </c>
    </row>
    <row r="22" spans="1:8" ht="15.6" x14ac:dyDescent="0.3">
      <c r="A22" s="253" t="s">
        <v>25</v>
      </c>
      <c r="B22" s="255"/>
      <c r="C22" s="79">
        <f>SUM(C17:C21)</f>
        <v>630</v>
      </c>
      <c r="D22" s="80">
        <f>SUM(D17:D21)</f>
        <v>19.020000000000003</v>
      </c>
      <c r="E22" s="80">
        <f>SUM(E17:E21)</f>
        <v>22.94</v>
      </c>
      <c r="F22" s="80">
        <f>SUM(F17:F21)</f>
        <v>87.97</v>
      </c>
      <c r="G22" s="89">
        <f>SUM(G17:G21)</f>
        <v>640</v>
      </c>
      <c r="H22" s="62"/>
    </row>
    <row r="23" spans="1:8" ht="15.6" x14ac:dyDescent="0.3">
      <c r="A23" s="253"/>
      <c r="B23" s="255"/>
      <c r="C23" s="62"/>
      <c r="D23" s="79">
        <v>1</v>
      </c>
      <c r="E23" s="79">
        <v>1</v>
      </c>
      <c r="F23" s="79">
        <f>F22/D22</f>
        <v>4.6251314405888531</v>
      </c>
      <c r="G23" s="72"/>
      <c r="H23" s="62"/>
    </row>
    <row r="24" spans="1:8" ht="15.6" x14ac:dyDescent="0.3">
      <c r="A24" s="260" t="s">
        <v>26</v>
      </c>
      <c r="B24" s="26" t="s">
        <v>100</v>
      </c>
      <c r="C24" s="6">
        <v>150</v>
      </c>
      <c r="D24" s="4">
        <v>7.27</v>
      </c>
      <c r="E24" s="4">
        <v>8.08</v>
      </c>
      <c r="F24" s="4">
        <v>16.98</v>
      </c>
      <c r="G24" s="5">
        <v>163</v>
      </c>
      <c r="H24" s="6" t="s">
        <v>101</v>
      </c>
    </row>
    <row r="25" spans="1:8" ht="15.6" x14ac:dyDescent="0.3">
      <c r="A25" s="264"/>
      <c r="B25" s="158" t="s">
        <v>104</v>
      </c>
      <c r="C25" s="148">
        <v>180</v>
      </c>
      <c r="D25" s="148">
        <v>0.09</v>
      </c>
      <c r="E25" s="148">
        <v>0</v>
      </c>
      <c r="F25" s="148">
        <v>18.18</v>
      </c>
      <c r="G25" s="150">
        <v>76</v>
      </c>
      <c r="H25" s="159">
        <v>418</v>
      </c>
    </row>
    <row r="26" spans="1:8" ht="15.6" x14ac:dyDescent="0.3">
      <c r="A26" s="265"/>
      <c r="B26" s="146" t="s">
        <v>108</v>
      </c>
      <c r="C26" s="3">
        <v>100</v>
      </c>
      <c r="D26" s="4">
        <v>0.42</v>
      </c>
      <c r="E26" s="4">
        <v>0.42</v>
      </c>
      <c r="F26" s="4">
        <v>10.32</v>
      </c>
      <c r="G26" s="5">
        <v>45</v>
      </c>
      <c r="H26" s="3">
        <v>386</v>
      </c>
    </row>
    <row r="27" spans="1:8" ht="15.6" x14ac:dyDescent="0.3">
      <c r="A27" s="253" t="s">
        <v>28</v>
      </c>
      <c r="B27" s="255"/>
      <c r="C27" s="79">
        <f>SUM(C24:C26)</f>
        <v>430</v>
      </c>
      <c r="D27" s="80">
        <f>SUM(D24:D26)</f>
        <v>7.7799999999999994</v>
      </c>
      <c r="E27" s="80">
        <f>SUM(E24:E26)</f>
        <v>8.5</v>
      </c>
      <c r="F27" s="80">
        <f>SUM(F24:F26)</f>
        <v>45.48</v>
      </c>
      <c r="G27" s="80">
        <f>SUM(G24:G26)</f>
        <v>284</v>
      </c>
      <c r="H27" s="62"/>
    </row>
    <row r="28" spans="1:8" ht="15.6" x14ac:dyDescent="0.3">
      <c r="A28" s="253"/>
      <c r="B28" s="255"/>
      <c r="C28" s="72"/>
      <c r="D28" s="79">
        <v>1</v>
      </c>
      <c r="E28" s="79">
        <v>1</v>
      </c>
      <c r="F28" s="79">
        <f>F27/D27</f>
        <v>5.8457583547557839</v>
      </c>
      <c r="G28" s="72"/>
      <c r="H28" s="62"/>
    </row>
    <row r="29" spans="1:8" ht="15.6" x14ac:dyDescent="0.3">
      <c r="A29" s="267" t="s">
        <v>69</v>
      </c>
      <c r="B29" s="267"/>
      <c r="C29" s="79">
        <f>SUM(C15,C22,C27)</f>
        <v>1480</v>
      </c>
      <c r="D29" s="80">
        <f>SUM(D15,D22,D27)</f>
        <v>39.290000000000006</v>
      </c>
      <c r="E29" s="80">
        <f>SUM(E15,E22,E27)</f>
        <v>45.61</v>
      </c>
      <c r="F29" s="80">
        <f>SUM(F15,F22,F27)</f>
        <v>194.97</v>
      </c>
      <c r="G29" s="80">
        <f>SUM(G15,G22,G27)</f>
        <v>1372</v>
      </c>
      <c r="H29" s="62"/>
    </row>
    <row r="30" spans="1:8" ht="15.6" x14ac:dyDescent="0.3">
      <c r="A30" s="83"/>
      <c r="B30" s="84"/>
      <c r="C30" s="84"/>
      <c r="D30" s="85"/>
      <c r="E30" s="85"/>
      <c r="F30" s="124"/>
      <c r="G30" s="84"/>
      <c r="H30" s="84"/>
    </row>
    <row r="31" spans="1:8" ht="15.6" x14ac:dyDescent="0.3">
      <c r="A31" s="83"/>
      <c r="B31" s="84"/>
      <c r="C31" s="84"/>
      <c r="D31" s="85"/>
      <c r="E31" s="85"/>
      <c r="F31" s="124"/>
      <c r="G31" s="84"/>
      <c r="H31" s="84"/>
    </row>
    <row r="32" spans="1:8" ht="15.6" x14ac:dyDescent="0.3">
      <c r="A32" s="72" t="s">
        <v>30</v>
      </c>
      <c r="B32" s="72"/>
      <c r="C32" s="72"/>
      <c r="D32" s="72"/>
      <c r="E32" s="72"/>
      <c r="F32" s="72"/>
      <c r="G32" s="72"/>
      <c r="H32" s="72"/>
    </row>
    <row r="33" spans="1:16" ht="15.6" x14ac:dyDescent="0.3">
      <c r="A33" s="266" t="s">
        <v>16</v>
      </c>
      <c r="B33" s="62" t="s">
        <v>97</v>
      </c>
      <c r="C33" s="75">
        <v>180</v>
      </c>
      <c r="D33" s="4">
        <v>4.53</v>
      </c>
      <c r="E33" s="4">
        <v>5.28</v>
      </c>
      <c r="F33" s="4">
        <v>30.59</v>
      </c>
      <c r="G33" s="5">
        <v>188</v>
      </c>
      <c r="H33" s="75">
        <v>182</v>
      </c>
    </row>
    <row r="34" spans="1:16" ht="15.6" x14ac:dyDescent="0.3">
      <c r="A34" s="266"/>
      <c r="B34" s="86" t="s">
        <v>31</v>
      </c>
      <c r="C34" s="75">
        <v>40</v>
      </c>
      <c r="D34" s="73">
        <v>5</v>
      </c>
      <c r="E34" s="73">
        <v>4.5999999999999996</v>
      </c>
      <c r="F34" s="73">
        <v>0.28000000000000003</v>
      </c>
      <c r="G34" s="74">
        <v>63</v>
      </c>
      <c r="H34" s="56">
        <v>227</v>
      </c>
    </row>
    <row r="35" spans="1:16" ht="15.6" x14ac:dyDescent="0.3">
      <c r="A35" s="266"/>
      <c r="B35" s="62" t="s">
        <v>32</v>
      </c>
      <c r="C35" s="56">
        <v>180</v>
      </c>
      <c r="D35" s="73">
        <v>2.67</v>
      </c>
      <c r="E35" s="73">
        <v>2.34</v>
      </c>
      <c r="F35" s="73">
        <v>14.31</v>
      </c>
      <c r="G35" s="74">
        <v>89</v>
      </c>
      <c r="H35" s="56">
        <v>413</v>
      </c>
    </row>
    <row r="36" spans="1:16" ht="15.6" x14ac:dyDescent="0.3">
      <c r="A36" s="266"/>
      <c r="B36" s="63" t="s">
        <v>18</v>
      </c>
      <c r="C36" s="56">
        <v>40</v>
      </c>
      <c r="D36" s="73">
        <v>3.16</v>
      </c>
      <c r="E36" s="73">
        <v>0.4</v>
      </c>
      <c r="F36" s="73">
        <v>19.32</v>
      </c>
      <c r="G36" s="74">
        <v>94</v>
      </c>
      <c r="H36" s="118" t="s">
        <v>19</v>
      </c>
    </row>
    <row r="37" spans="1:16" ht="15.6" x14ac:dyDescent="0.3">
      <c r="A37" s="253" t="s">
        <v>20</v>
      </c>
      <c r="B37" s="255"/>
      <c r="C37" s="79">
        <f>SUM(C33:C36)</f>
        <v>440</v>
      </c>
      <c r="D37" s="80">
        <f>SUM(D33:D36)</f>
        <v>15.360000000000001</v>
      </c>
      <c r="E37" s="80">
        <f>SUM(E33:E36)</f>
        <v>12.62</v>
      </c>
      <c r="F37" s="80">
        <f>SUM(F33:F36)</f>
        <v>64.5</v>
      </c>
      <c r="G37" s="87">
        <f>SUM(G33:G36)</f>
        <v>434</v>
      </c>
      <c r="H37" s="62"/>
    </row>
    <row r="38" spans="1:16" ht="15.6" x14ac:dyDescent="0.3">
      <c r="A38" s="253"/>
      <c r="B38" s="255"/>
      <c r="C38" s="62"/>
      <c r="D38" s="79">
        <v>1</v>
      </c>
      <c r="E38" s="79">
        <v>1</v>
      </c>
      <c r="F38" s="79">
        <f>F37/D37</f>
        <v>4.19921875</v>
      </c>
      <c r="G38" s="88"/>
      <c r="H38" s="62"/>
    </row>
    <row r="39" spans="1:16" ht="15.6" x14ac:dyDescent="0.3">
      <c r="A39" s="261" t="s">
        <v>21</v>
      </c>
      <c r="B39" s="63" t="s">
        <v>88</v>
      </c>
      <c r="C39" s="56">
        <v>180</v>
      </c>
      <c r="D39" s="73">
        <v>6.19</v>
      </c>
      <c r="E39" s="73">
        <v>6.05</v>
      </c>
      <c r="F39" s="73">
        <v>10.32</v>
      </c>
      <c r="G39" s="74">
        <v>107.5</v>
      </c>
      <c r="H39" s="56">
        <v>95</v>
      </c>
    </row>
    <row r="40" spans="1:16" ht="15.6" x14ac:dyDescent="0.3">
      <c r="A40" s="262"/>
      <c r="B40" s="63" t="s">
        <v>71</v>
      </c>
      <c r="C40" s="56">
        <v>70</v>
      </c>
      <c r="D40" s="73">
        <v>8.23</v>
      </c>
      <c r="E40" s="73">
        <v>9.9</v>
      </c>
      <c r="F40" s="73">
        <v>13.5</v>
      </c>
      <c r="G40" s="74">
        <v>192</v>
      </c>
      <c r="H40" s="56">
        <v>299</v>
      </c>
    </row>
    <row r="41" spans="1:16" ht="15" customHeight="1" x14ac:dyDescent="0.3">
      <c r="A41" s="262"/>
      <c r="B41" s="86" t="s">
        <v>89</v>
      </c>
      <c r="C41" s="56">
        <v>130</v>
      </c>
      <c r="D41" s="56">
        <v>3.15</v>
      </c>
      <c r="E41" s="56">
        <v>3.65</v>
      </c>
      <c r="F41" s="56">
        <v>22.92</v>
      </c>
      <c r="G41" s="74">
        <v>148</v>
      </c>
      <c r="H41" s="56">
        <v>219</v>
      </c>
    </row>
    <row r="42" spans="1:16" ht="15.75" customHeight="1" x14ac:dyDescent="0.3">
      <c r="A42" s="262"/>
      <c r="B42" s="62" t="s">
        <v>70</v>
      </c>
      <c r="C42" s="75">
        <v>180</v>
      </c>
      <c r="D42" s="73">
        <v>0.43</v>
      </c>
      <c r="E42" s="73">
        <v>0.17</v>
      </c>
      <c r="F42" s="73">
        <v>29.2</v>
      </c>
      <c r="G42" s="74">
        <v>120</v>
      </c>
      <c r="H42" s="75">
        <v>394</v>
      </c>
    </row>
    <row r="43" spans="1:16" ht="15.6" x14ac:dyDescent="0.3">
      <c r="A43" s="262"/>
      <c r="B43" s="62" t="s">
        <v>24</v>
      </c>
      <c r="C43" s="174">
        <v>40</v>
      </c>
      <c r="D43" s="44">
        <v>2.64</v>
      </c>
      <c r="E43" s="44">
        <v>0.48</v>
      </c>
      <c r="F43" s="44">
        <v>14.51</v>
      </c>
      <c r="G43" s="157">
        <v>77</v>
      </c>
      <c r="H43" s="56" t="s">
        <v>19</v>
      </c>
    </row>
    <row r="44" spans="1:16" ht="15.6" x14ac:dyDescent="0.3">
      <c r="A44" s="253" t="s">
        <v>25</v>
      </c>
      <c r="B44" s="255"/>
      <c r="C44" s="79">
        <f>SUM(C39:C43)</f>
        <v>600</v>
      </c>
      <c r="D44" s="80">
        <f>SUM(D39:D43)</f>
        <v>20.64</v>
      </c>
      <c r="E44" s="80">
        <f>SUM(E39:E43)</f>
        <v>20.25</v>
      </c>
      <c r="F44" s="80">
        <f>SUM(F39:F43)</f>
        <v>90.45</v>
      </c>
      <c r="G44" s="89">
        <f>SUM(G39:G43)</f>
        <v>644.5</v>
      </c>
      <c r="H44" s="62"/>
    </row>
    <row r="45" spans="1:16" ht="15.6" x14ac:dyDescent="0.3">
      <c r="A45" s="253"/>
      <c r="B45" s="255"/>
      <c r="C45" s="62"/>
      <c r="D45" s="79">
        <v>1</v>
      </c>
      <c r="E45" s="79">
        <v>1</v>
      </c>
      <c r="F45" s="79">
        <f>F44/D44</f>
        <v>4.3822674418604652</v>
      </c>
      <c r="G45" s="88"/>
      <c r="H45" s="62"/>
    </row>
    <row r="46" spans="1:16" ht="15.75" customHeight="1" x14ac:dyDescent="0.3">
      <c r="A46" s="266" t="s">
        <v>26</v>
      </c>
      <c r="B46" s="123" t="s">
        <v>79</v>
      </c>
      <c r="C46" s="75">
        <v>150</v>
      </c>
      <c r="D46" s="73">
        <v>4.05</v>
      </c>
      <c r="E46" s="73">
        <v>9.8699999999999992</v>
      </c>
      <c r="F46" s="73">
        <v>14.85</v>
      </c>
      <c r="G46" s="74">
        <v>145</v>
      </c>
      <c r="H46" s="75">
        <v>165</v>
      </c>
      <c r="J46" s="131"/>
      <c r="K46" s="132"/>
      <c r="L46" s="132"/>
      <c r="M46" s="132"/>
      <c r="N46" s="133"/>
      <c r="O46" s="140"/>
      <c r="P46" s="140"/>
    </row>
    <row r="47" spans="1:16" ht="15" customHeight="1" x14ac:dyDescent="0.3">
      <c r="A47" s="266"/>
      <c r="B47" s="63" t="s">
        <v>41</v>
      </c>
      <c r="C47" s="75">
        <v>180</v>
      </c>
      <c r="D47" s="148">
        <v>0.06</v>
      </c>
      <c r="E47" s="148">
        <v>0.02</v>
      </c>
      <c r="F47" s="148">
        <v>9.99</v>
      </c>
      <c r="G47" s="150">
        <v>40</v>
      </c>
      <c r="H47" s="52">
        <v>411</v>
      </c>
      <c r="J47" s="140"/>
      <c r="K47" s="140"/>
      <c r="L47" s="140"/>
      <c r="M47" s="140"/>
      <c r="N47" s="140"/>
      <c r="O47" s="140"/>
      <c r="P47" s="140"/>
    </row>
    <row r="48" spans="1:16" ht="17.25" customHeight="1" x14ac:dyDescent="0.3">
      <c r="A48" s="266"/>
      <c r="B48" s="123" t="s">
        <v>18</v>
      </c>
      <c r="C48" s="6">
        <v>30</v>
      </c>
      <c r="D48" s="149">
        <v>2.37</v>
      </c>
      <c r="E48" s="149">
        <v>0.3</v>
      </c>
      <c r="F48" s="149">
        <v>14.49</v>
      </c>
      <c r="G48" s="150">
        <v>71</v>
      </c>
      <c r="H48" s="56" t="s">
        <v>19</v>
      </c>
      <c r="J48" s="139"/>
      <c r="K48" s="141"/>
      <c r="L48" s="132"/>
      <c r="M48" s="132"/>
      <c r="N48" s="132"/>
      <c r="O48" s="133"/>
      <c r="P48" s="141"/>
    </row>
    <row r="49" spans="1:8" ht="15.6" x14ac:dyDescent="0.3">
      <c r="A49" s="253" t="s">
        <v>28</v>
      </c>
      <c r="B49" s="255"/>
      <c r="C49" s="79">
        <f>SUM(C46:C48)</f>
        <v>360</v>
      </c>
      <c r="D49" s="80">
        <f>SUM(D46:D48)</f>
        <v>6.4799999999999995</v>
      </c>
      <c r="E49" s="80">
        <f>SUM(E46:E48)</f>
        <v>10.19</v>
      </c>
      <c r="F49" s="80">
        <f>SUM(F46:F48)</f>
        <v>39.33</v>
      </c>
      <c r="G49" s="89">
        <f>SUM(G46:G48)</f>
        <v>256</v>
      </c>
      <c r="H49" s="62"/>
    </row>
    <row r="50" spans="1:8" ht="15.6" x14ac:dyDescent="0.3">
      <c r="A50" s="253"/>
      <c r="B50" s="255"/>
      <c r="C50" s="72"/>
      <c r="D50" s="79">
        <v>1</v>
      </c>
      <c r="E50" s="79">
        <v>1</v>
      </c>
      <c r="F50" s="79">
        <f>F49/D49</f>
        <v>6.0694444444444446</v>
      </c>
      <c r="G50" s="88"/>
      <c r="H50" s="62"/>
    </row>
    <row r="51" spans="1:8" ht="15.6" x14ac:dyDescent="0.3">
      <c r="A51" s="268" t="s">
        <v>29</v>
      </c>
      <c r="B51" s="269"/>
      <c r="C51" s="72">
        <f>SUM(C37,C44,C49)</f>
        <v>1400</v>
      </c>
      <c r="D51" s="173">
        <f>SUM(D37,D44,D49)</f>
        <v>42.48</v>
      </c>
      <c r="E51" s="173">
        <f>SUM(E37,E44,E49)</f>
        <v>43.059999999999995</v>
      </c>
      <c r="F51" s="173">
        <f>SUM(F37,F44,F49)</f>
        <v>194.27999999999997</v>
      </c>
      <c r="G51" s="89">
        <f>SUM(G37,G44,G49)</f>
        <v>1334.5</v>
      </c>
      <c r="H51" s="62"/>
    </row>
    <row r="52" spans="1:8" ht="15.6" x14ac:dyDescent="0.3">
      <c r="A52" s="194"/>
      <c r="B52" s="195"/>
      <c r="C52" s="197"/>
      <c r="D52" s="198"/>
      <c r="E52" s="198"/>
      <c r="F52" s="198"/>
      <c r="G52" s="89"/>
      <c r="H52" s="196"/>
    </row>
    <row r="53" spans="1:8" ht="15.6" x14ac:dyDescent="0.3">
      <c r="A53" s="194"/>
      <c r="B53" s="195"/>
      <c r="C53" s="197"/>
      <c r="D53" s="198"/>
      <c r="E53" s="198"/>
      <c r="F53" s="198"/>
      <c r="G53" s="89"/>
      <c r="H53" s="196"/>
    </row>
    <row r="54" spans="1:8" ht="15.6" x14ac:dyDescent="0.3">
      <c r="A54" s="194"/>
      <c r="B54" s="195"/>
      <c r="C54" s="197"/>
      <c r="D54" s="198"/>
      <c r="E54" s="198"/>
      <c r="F54" s="198"/>
      <c r="G54" s="89"/>
      <c r="H54" s="196"/>
    </row>
    <row r="55" spans="1:8" ht="15.6" x14ac:dyDescent="0.3">
      <c r="A55" s="194"/>
      <c r="B55" s="195"/>
      <c r="C55" s="197"/>
      <c r="D55" s="198"/>
      <c r="E55" s="198"/>
      <c r="F55" s="198"/>
      <c r="G55" s="89"/>
      <c r="H55" s="196"/>
    </row>
    <row r="56" spans="1:8" ht="15.6" x14ac:dyDescent="0.3">
      <c r="A56" s="194"/>
      <c r="B56" s="195"/>
      <c r="C56" s="197"/>
      <c r="D56" s="198"/>
      <c r="E56" s="198"/>
      <c r="F56" s="198"/>
      <c r="G56" s="89"/>
      <c r="H56" s="196"/>
    </row>
    <row r="57" spans="1:8" ht="15.6" x14ac:dyDescent="0.3">
      <c r="A57" s="194"/>
      <c r="B57" s="195"/>
      <c r="C57" s="197"/>
      <c r="D57" s="198"/>
      <c r="E57" s="198"/>
      <c r="F57" s="198"/>
      <c r="G57" s="89"/>
      <c r="H57" s="196"/>
    </row>
    <row r="58" spans="1:8" ht="15.6" x14ac:dyDescent="0.3">
      <c r="A58" s="194"/>
      <c r="B58" s="195"/>
      <c r="C58" s="197"/>
      <c r="D58" s="198"/>
      <c r="E58" s="198"/>
      <c r="F58" s="198"/>
      <c r="G58" s="89"/>
      <c r="H58" s="196"/>
    </row>
    <row r="59" spans="1:8" ht="15.6" x14ac:dyDescent="0.3">
      <c r="A59" s="194"/>
      <c r="B59" s="195"/>
      <c r="C59" s="197"/>
      <c r="D59" s="198"/>
      <c r="E59" s="198"/>
      <c r="F59" s="198"/>
      <c r="G59" s="89"/>
      <c r="H59" s="196"/>
    </row>
    <row r="60" spans="1:8" ht="15.6" x14ac:dyDescent="0.3">
      <c r="A60" s="194"/>
      <c r="B60" s="195"/>
      <c r="C60" s="197"/>
      <c r="D60" s="198"/>
      <c r="E60" s="198"/>
      <c r="F60" s="198"/>
      <c r="G60" s="89"/>
      <c r="H60" s="196"/>
    </row>
    <row r="61" spans="1:8" ht="15.6" x14ac:dyDescent="0.3">
      <c r="A61" s="83"/>
      <c r="B61" s="84"/>
      <c r="C61" s="84"/>
      <c r="D61" s="90"/>
      <c r="E61" s="90"/>
      <c r="F61" s="127"/>
      <c r="G61" s="91"/>
      <c r="H61" s="84"/>
    </row>
    <row r="62" spans="1:8" ht="15.6" x14ac:dyDescent="0.3">
      <c r="A62" s="83"/>
      <c r="B62" s="84"/>
      <c r="C62" s="84"/>
      <c r="D62" s="90"/>
      <c r="E62" s="90"/>
      <c r="F62" s="127"/>
      <c r="G62" s="91"/>
      <c r="H62" s="84"/>
    </row>
    <row r="63" spans="1:8" ht="15.6" x14ac:dyDescent="0.3">
      <c r="A63" s="128" t="s">
        <v>34</v>
      </c>
      <c r="B63" s="72"/>
      <c r="C63" s="62"/>
      <c r="D63" s="62"/>
      <c r="E63" s="62"/>
      <c r="F63" s="62"/>
      <c r="G63" s="92"/>
      <c r="H63" s="62"/>
    </row>
    <row r="64" spans="1:8" ht="15.6" x14ac:dyDescent="0.3">
      <c r="A64" s="259" t="s">
        <v>16</v>
      </c>
      <c r="B64" s="62" t="s">
        <v>43</v>
      </c>
      <c r="C64" s="75">
        <v>200</v>
      </c>
      <c r="D64" s="73">
        <v>4.6100000000000003</v>
      </c>
      <c r="E64" s="73">
        <v>6.09</v>
      </c>
      <c r="F64" s="73">
        <v>26.35</v>
      </c>
      <c r="G64" s="74">
        <v>191</v>
      </c>
      <c r="H64" s="75">
        <v>199</v>
      </c>
    </row>
    <row r="65" spans="1:8" ht="15.6" x14ac:dyDescent="0.3">
      <c r="A65" s="259"/>
      <c r="B65" s="63" t="s">
        <v>35</v>
      </c>
      <c r="C65" s="75">
        <v>180</v>
      </c>
      <c r="D65" s="73">
        <v>3.67</v>
      </c>
      <c r="E65" s="73">
        <v>3.19</v>
      </c>
      <c r="F65" s="73">
        <v>15.82</v>
      </c>
      <c r="G65" s="74">
        <v>107</v>
      </c>
      <c r="H65" s="75">
        <v>416</v>
      </c>
    </row>
    <row r="66" spans="1:8" ht="15.6" x14ac:dyDescent="0.3">
      <c r="A66" s="259"/>
      <c r="B66" s="63" t="s">
        <v>73</v>
      </c>
      <c r="C66" s="179">
        <v>15</v>
      </c>
      <c r="D66" s="149">
        <v>3.48</v>
      </c>
      <c r="E66" s="149">
        <v>4.43</v>
      </c>
      <c r="F66" s="149" t="s">
        <v>121</v>
      </c>
      <c r="G66" s="150">
        <v>55</v>
      </c>
      <c r="H66" s="159">
        <v>7</v>
      </c>
    </row>
    <row r="67" spans="1:8" ht="15.6" x14ac:dyDescent="0.3">
      <c r="A67" s="259"/>
      <c r="B67" s="63" t="s">
        <v>18</v>
      </c>
      <c r="C67" s="56">
        <v>40</v>
      </c>
      <c r="D67" s="73">
        <v>3.16</v>
      </c>
      <c r="E67" s="73">
        <v>0.4</v>
      </c>
      <c r="F67" s="73">
        <v>19.32</v>
      </c>
      <c r="G67" s="74">
        <v>94</v>
      </c>
      <c r="H67" s="56" t="s">
        <v>19</v>
      </c>
    </row>
    <row r="68" spans="1:8" ht="15.6" x14ac:dyDescent="0.3">
      <c r="A68" s="253" t="s">
        <v>20</v>
      </c>
      <c r="B68" s="255"/>
      <c r="C68" s="79">
        <f>SUM(C64:C67)</f>
        <v>435</v>
      </c>
      <c r="D68" s="80">
        <f>SUM(D64:D67)</f>
        <v>14.920000000000002</v>
      </c>
      <c r="E68" s="80">
        <f>SUM(E64:E67)</f>
        <v>14.11</v>
      </c>
      <c r="F68" s="80">
        <f>SUM(F64:F67)</f>
        <v>61.49</v>
      </c>
      <c r="G68" s="87">
        <f>SUM(G64:G67)</f>
        <v>447</v>
      </c>
      <c r="H68" s="62"/>
    </row>
    <row r="69" spans="1:8" ht="15.6" x14ac:dyDescent="0.3">
      <c r="A69" s="253"/>
      <c r="B69" s="255"/>
      <c r="C69" s="62"/>
      <c r="D69" s="79">
        <v>1</v>
      </c>
      <c r="E69" s="79">
        <v>1</v>
      </c>
      <c r="F69" s="79">
        <f>F68/D68</f>
        <v>4.1213136729222519</v>
      </c>
      <c r="G69" s="88"/>
      <c r="H69" s="62"/>
    </row>
    <row r="70" spans="1:8" ht="15" customHeight="1" x14ac:dyDescent="0.3">
      <c r="A70" s="260" t="s">
        <v>21</v>
      </c>
      <c r="B70" s="63" t="s">
        <v>74</v>
      </c>
      <c r="C70" s="55">
        <v>180</v>
      </c>
      <c r="D70" s="8">
        <v>4.6500000000000004</v>
      </c>
      <c r="E70" s="8">
        <v>4.8</v>
      </c>
      <c r="F70" s="8">
        <v>6.89</v>
      </c>
      <c r="G70" s="9">
        <v>83</v>
      </c>
      <c r="H70" s="55">
        <v>73</v>
      </c>
    </row>
    <row r="71" spans="1:8" ht="15.75" customHeight="1" x14ac:dyDescent="0.3">
      <c r="A71" s="264"/>
      <c r="B71" s="62" t="s">
        <v>75</v>
      </c>
      <c r="C71" s="75">
        <v>200</v>
      </c>
      <c r="D71" s="73">
        <v>11.05</v>
      </c>
      <c r="E71" s="73">
        <v>14.38</v>
      </c>
      <c r="F71" s="73">
        <v>34.130000000000003</v>
      </c>
      <c r="G71" s="74">
        <v>296</v>
      </c>
      <c r="H71" s="75">
        <v>308</v>
      </c>
    </row>
    <row r="72" spans="1:8" ht="15.6" x14ac:dyDescent="0.3">
      <c r="A72" s="264"/>
      <c r="B72" s="63" t="s">
        <v>76</v>
      </c>
      <c r="C72" s="56">
        <v>180</v>
      </c>
      <c r="D72" s="73">
        <v>0.43</v>
      </c>
      <c r="E72" s="73">
        <v>0.17</v>
      </c>
      <c r="F72" s="73">
        <v>29.2</v>
      </c>
      <c r="G72" s="74">
        <v>120</v>
      </c>
      <c r="H72" s="56">
        <v>394</v>
      </c>
    </row>
    <row r="73" spans="1:8" ht="15.6" x14ac:dyDescent="0.3">
      <c r="A73" s="264"/>
      <c r="B73" s="62" t="s">
        <v>24</v>
      </c>
      <c r="C73" s="174">
        <v>40</v>
      </c>
      <c r="D73" s="44">
        <v>2.64</v>
      </c>
      <c r="E73" s="44">
        <v>0.48</v>
      </c>
      <c r="F73" s="44">
        <v>14.51</v>
      </c>
      <c r="G73" s="157">
        <v>77</v>
      </c>
      <c r="H73" s="56" t="s">
        <v>19</v>
      </c>
    </row>
    <row r="74" spans="1:8" ht="15.6" x14ac:dyDescent="0.3">
      <c r="A74" s="253" t="s">
        <v>25</v>
      </c>
      <c r="B74" s="255"/>
      <c r="C74" s="79">
        <f>SUM(C70:C73)</f>
        <v>600</v>
      </c>
      <c r="D74" s="80">
        <f>SUM(D70:D73)</f>
        <v>18.770000000000003</v>
      </c>
      <c r="E74" s="80">
        <f>SUM(E70:E73)</f>
        <v>19.830000000000002</v>
      </c>
      <c r="F74" s="80">
        <f>SUM(F70:F73)</f>
        <v>84.73</v>
      </c>
      <c r="G74" s="93">
        <f>SUM(G70:G73)</f>
        <v>576</v>
      </c>
      <c r="H74" s="62"/>
    </row>
    <row r="75" spans="1:8" ht="15.6" x14ac:dyDescent="0.3">
      <c r="A75" s="253"/>
      <c r="B75" s="255"/>
      <c r="C75" s="62"/>
      <c r="D75" s="79">
        <v>1</v>
      </c>
      <c r="E75" s="79">
        <v>1</v>
      </c>
      <c r="F75" s="79">
        <f>F74/D74</f>
        <v>4.5141182738412358</v>
      </c>
      <c r="G75" s="72"/>
      <c r="H75" s="62"/>
    </row>
    <row r="76" spans="1:8" ht="15.6" x14ac:dyDescent="0.3">
      <c r="A76" s="260" t="s">
        <v>26</v>
      </c>
      <c r="B76" s="62" t="s">
        <v>90</v>
      </c>
      <c r="C76" s="75">
        <v>150</v>
      </c>
      <c r="D76" s="4">
        <v>7.37</v>
      </c>
      <c r="E76" s="4">
        <v>8.7200000000000006</v>
      </c>
      <c r="F76" s="4">
        <v>32.159999999999997</v>
      </c>
      <c r="G76" s="5">
        <v>205</v>
      </c>
      <c r="H76" s="75">
        <v>213</v>
      </c>
    </row>
    <row r="77" spans="1:8" ht="15.6" x14ac:dyDescent="0.3">
      <c r="A77" s="264"/>
      <c r="B77" s="172" t="s">
        <v>33</v>
      </c>
      <c r="C77" s="154">
        <v>180</v>
      </c>
      <c r="D77" s="155">
        <v>0.61</v>
      </c>
      <c r="E77" s="155">
        <v>0.25</v>
      </c>
      <c r="F77" s="180">
        <v>18.670000000000002</v>
      </c>
      <c r="G77" s="156">
        <v>79</v>
      </c>
      <c r="H77" s="3">
        <v>417</v>
      </c>
    </row>
    <row r="78" spans="1:8" ht="15.6" x14ac:dyDescent="0.3">
      <c r="A78" s="253" t="s">
        <v>28</v>
      </c>
      <c r="B78" s="255"/>
      <c r="C78" s="79">
        <f>SUM(C76:C77)</f>
        <v>330</v>
      </c>
      <c r="D78" s="80">
        <f>SUM(D76:D77)</f>
        <v>7.98</v>
      </c>
      <c r="E78" s="80">
        <f>SUM(E76:E77)</f>
        <v>8.9700000000000006</v>
      </c>
      <c r="F78" s="80">
        <f>SUM(F76:F77)</f>
        <v>50.83</v>
      </c>
      <c r="G78" s="87">
        <f>SUM(G76:G77)</f>
        <v>284</v>
      </c>
      <c r="H78" s="62" t="s">
        <v>36</v>
      </c>
    </row>
    <row r="79" spans="1:8" ht="15.6" x14ac:dyDescent="0.3">
      <c r="A79" s="253"/>
      <c r="B79" s="255"/>
      <c r="C79" s="72"/>
      <c r="D79" s="79">
        <v>1</v>
      </c>
      <c r="E79" s="79">
        <v>1</v>
      </c>
      <c r="F79" s="79">
        <f>F78/D78</f>
        <v>6.3696741854636585</v>
      </c>
      <c r="G79" s="72"/>
      <c r="H79" s="62"/>
    </row>
    <row r="80" spans="1:8" ht="15.6" x14ac:dyDescent="0.3">
      <c r="A80" s="268" t="s">
        <v>29</v>
      </c>
      <c r="B80" s="269"/>
      <c r="C80" s="81">
        <f>SUM(C68,C74,C78)</f>
        <v>1365</v>
      </c>
      <c r="D80" s="80">
        <f>SUM(D68,D74,D78)</f>
        <v>41.67</v>
      </c>
      <c r="E80" s="80">
        <f>SUM(E68,E74,E78)</f>
        <v>42.91</v>
      </c>
      <c r="F80" s="80">
        <f>SUM(F68,F74,F78)</f>
        <v>197.05</v>
      </c>
      <c r="G80" s="87">
        <f>SUM(G68,G74,G78)</f>
        <v>1307</v>
      </c>
      <c r="H80" s="62"/>
    </row>
    <row r="81" spans="1:8" ht="15.6" x14ac:dyDescent="0.3">
      <c r="A81" s="72"/>
      <c r="B81" s="72"/>
      <c r="C81" s="81"/>
      <c r="D81" s="94"/>
      <c r="E81" s="94"/>
      <c r="F81" s="94"/>
      <c r="G81" s="80"/>
      <c r="H81" s="62"/>
    </row>
    <row r="82" spans="1:8" ht="15.6" x14ac:dyDescent="0.3">
      <c r="A82" s="253"/>
      <c r="B82" s="254"/>
      <c r="C82" s="254"/>
      <c r="D82" s="254"/>
      <c r="E82" s="254"/>
      <c r="F82" s="254"/>
      <c r="G82" s="254"/>
      <c r="H82" s="255"/>
    </row>
    <row r="83" spans="1:8" ht="15.6" x14ac:dyDescent="0.3">
      <c r="A83" s="192"/>
      <c r="B83" s="199"/>
      <c r="C83" s="199"/>
      <c r="D83" s="199"/>
      <c r="E83" s="199"/>
      <c r="F83" s="199"/>
      <c r="G83" s="199"/>
      <c r="H83" s="193"/>
    </row>
    <row r="84" spans="1:8" ht="15.6" x14ac:dyDescent="0.3">
      <c r="A84" s="192"/>
      <c r="B84" s="199"/>
      <c r="C84" s="199"/>
      <c r="D84" s="199"/>
      <c r="E84" s="199"/>
      <c r="F84" s="199"/>
      <c r="G84" s="199"/>
      <c r="H84" s="193"/>
    </row>
    <row r="85" spans="1:8" ht="15.6" x14ac:dyDescent="0.3">
      <c r="A85" s="192"/>
      <c r="B85" s="199"/>
      <c r="C85" s="199"/>
      <c r="D85" s="199"/>
      <c r="E85" s="199"/>
      <c r="F85" s="199"/>
      <c r="G85" s="199"/>
      <c r="H85" s="193"/>
    </row>
    <row r="86" spans="1:8" ht="15.6" x14ac:dyDescent="0.3">
      <c r="A86" s="192"/>
      <c r="B86" s="199"/>
      <c r="C86" s="199"/>
      <c r="D86" s="199"/>
      <c r="E86" s="199"/>
      <c r="F86" s="199"/>
      <c r="G86" s="199"/>
      <c r="H86" s="193"/>
    </row>
    <row r="87" spans="1:8" ht="15.6" x14ac:dyDescent="0.3">
      <c r="A87" s="192"/>
      <c r="B87" s="199"/>
      <c r="C87" s="199"/>
      <c r="D87" s="199"/>
      <c r="E87" s="199"/>
      <c r="F87" s="199"/>
      <c r="G87" s="199"/>
      <c r="H87" s="193"/>
    </row>
    <row r="88" spans="1:8" ht="15.6" x14ac:dyDescent="0.3">
      <c r="A88" s="192"/>
      <c r="B88" s="199"/>
      <c r="C88" s="199"/>
      <c r="D88" s="199"/>
      <c r="E88" s="199"/>
      <c r="F88" s="199"/>
      <c r="G88" s="199"/>
      <c r="H88" s="193"/>
    </row>
    <row r="89" spans="1:8" ht="15.6" x14ac:dyDescent="0.3">
      <c r="A89" s="192"/>
      <c r="B89" s="199"/>
      <c r="C89" s="199"/>
      <c r="D89" s="199"/>
      <c r="E89" s="199"/>
      <c r="F89" s="199"/>
      <c r="G89" s="199"/>
      <c r="H89" s="193"/>
    </row>
    <row r="90" spans="1:8" ht="15.6" x14ac:dyDescent="0.3">
      <c r="A90" s="192"/>
      <c r="B90" s="199"/>
      <c r="C90" s="199"/>
      <c r="D90" s="199"/>
      <c r="E90" s="199"/>
      <c r="F90" s="199"/>
      <c r="G90" s="199"/>
      <c r="H90" s="193"/>
    </row>
    <row r="91" spans="1:8" ht="15.6" x14ac:dyDescent="0.3">
      <c r="A91" s="192"/>
      <c r="B91" s="199"/>
      <c r="C91" s="199"/>
      <c r="D91" s="199"/>
      <c r="E91" s="199"/>
      <c r="F91" s="199"/>
      <c r="G91" s="199"/>
      <c r="H91" s="193"/>
    </row>
    <row r="92" spans="1:8" ht="15.6" x14ac:dyDescent="0.3">
      <c r="A92" s="192"/>
      <c r="B92" s="199"/>
      <c r="C92" s="199"/>
      <c r="D92" s="199"/>
      <c r="E92" s="199"/>
      <c r="F92" s="199"/>
      <c r="G92" s="199"/>
      <c r="H92" s="193"/>
    </row>
    <row r="93" spans="1:8" ht="15.6" x14ac:dyDescent="0.3">
      <c r="A93" s="192"/>
      <c r="B93" s="199"/>
      <c r="C93" s="199"/>
      <c r="D93" s="199"/>
      <c r="E93" s="199"/>
      <c r="F93" s="199"/>
      <c r="G93" s="199"/>
      <c r="H93" s="193"/>
    </row>
    <row r="94" spans="1:8" ht="15.6" x14ac:dyDescent="0.3">
      <c r="A94" s="192"/>
      <c r="B94" s="199"/>
      <c r="C94" s="199"/>
      <c r="D94" s="199"/>
      <c r="E94" s="199"/>
      <c r="F94" s="199"/>
      <c r="G94" s="199"/>
      <c r="H94" s="193"/>
    </row>
    <row r="95" spans="1:8" ht="15.6" x14ac:dyDescent="0.3">
      <c r="A95" s="72" t="s">
        <v>37</v>
      </c>
      <c r="B95" s="259"/>
      <c r="C95" s="258"/>
      <c r="D95" s="258"/>
      <c r="E95" s="258"/>
      <c r="F95" s="258"/>
      <c r="G95" s="258"/>
      <c r="H95" s="258"/>
    </row>
    <row r="96" spans="1:8" ht="15.6" x14ac:dyDescent="0.3">
      <c r="A96" s="72" t="s">
        <v>38</v>
      </c>
      <c r="B96" s="259"/>
      <c r="C96" s="258"/>
      <c r="D96" s="258"/>
      <c r="E96" s="258"/>
      <c r="F96" s="258"/>
      <c r="G96" s="258"/>
      <c r="H96" s="258"/>
    </row>
    <row r="97" spans="1:8" ht="16.5" customHeight="1" x14ac:dyDescent="0.3">
      <c r="A97" s="273"/>
      <c r="B97" s="63" t="s">
        <v>56</v>
      </c>
      <c r="C97" s="56">
        <v>180</v>
      </c>
      <c r="D97" s="73">
        <v>5.75</v>
      </c>
      <c r="E97" s="73">
        <v>5.21</v>
      </c>
      <c r="F97" s="73">
        <v>18.84</v>
      </c>
      <c r="G97" s="74">
        <v>169</v>
      </c>
      <c r="H97" s="56">
        <v>100</v>
      </c>
    </row>
    <row r="98" spans="1:8" ht="15.6" x14ac:dyDescent="0.3">
      <c r="A98" s="274"/>
      <c r="B98" s="86" t="s">
        <v>17</v>
      </c>
      <c r="C98" s="56">
        <v>180</v>
      </c>
      <c r="D98" s="73">
        <v>2.85</v>
      </c>
      <c r="E98" s="73">
        <v>2.41</v>
      </c>
      <c r="F98" s="73">
        <v>14.36</v>
      </c>
      <c r="G98" s="74">
        <v>91</v>
      </c>
      <c r="H98" s="56">
        <v>414</v>
      </c>
    </row>
    <row r="99" spans="1:8" ht="15.6" x14ac:dyDescent="0.3">
      <c r="A99" s="274"/>
      <c r="B99" s="63" t="s">
        <v>66</v>
      </c>
      <c r="C99" s="76">
        <v>40</v>
      </c>
      <c r="D99" s="73">
        <v>2.4500000000000002</v>
      </c>
      <c r="E99" s="73">
        <v>7.05</v>
      </c>
      <c r="F99" s="73">
        <v>14.62</v>
      </c>
      <c r="G99" s="74">
        <v>136</v>
      </c>
      <c r="H99" s="56">
        <v>1</v>
      </c>
    </row>
    <row r="100" spans="1:8" ht="15.6" x14ac:dyDescent="0.3">
      <c r="A100" s="275"/>
      <c r="B100" s="26" t="s">
        <v>18</v>
      </c>
      <c r="C100" s="151">
        <v>20</v>
      </c>
      <c r="D100" s="152">
        <v>1.58</v>
      </c>
      <c r="E100" s="152">
        <v>0.2</v>
      </c>
      <c r="F100" s="152">
        <v>9.66</v>
      </c>
      <c r="G100" s="153">
        <v>47</v>
      </c>
      <c r="H100" s="56" t="s">
        <v>19</v>
      </c>
    </row>
    <row r="101" spans="1:8" ht="15.6" x14ac:dyDescent="0.3">
      <c r="A101" s="253" t="s">
        <v>20</v>
      </c>
      <c r="B101" s="255"/>
      <c r="C101" s="79">
        <f>SUM(C97:C100)</f>
        <v>420</v>
      </c>
      <c r="D101" s="80">
        <f>SUM(D97:D100)</f>
        <v>12.63</v>
      </c>
      <c r="E101" s="80">
        <f>SUM(E97:E100)</f>
        <v>14.87</v>
      </c>
      <c r="F101" s="80">
        <f>SUM(F97:F100)</f>
        <v>57.480000000000004</v>
      </c>
      <c r="G101" s="93">
        <f>SUM(G97:G100)</f>
        <v>443</v>
      </c>
      <c r="H101" s="62"/>
    </row>
    <row r="102" spans="1:8" ht="15.6" x14ac:dyDescent="0.3">
      <c r="A102" s="253"/>
      <c r="B102" s="255"/>
      <c r="C102" s="62"/>
      <c r="D102" s="79">
        <v>1</v>
      </c>
      <c r="E102" s="79">
        <v>1</v>
      </c>
      <c r="F102" s="79">
        <f>F101/D101</f>
        <v>4.5510688836104514</v>
      </c>
      <c r="G102" s="72"/>
      <c r="H102" s="62"/>
    </row>
    <row r="103" spans="1:8" ht="15.6" x14ac:dyDescent="0.3">
      <c r="A103" s="270" t="s">
        <v>21</v>
      </c>
      <c r="B103" s="63" t="s">
        <v>77</v>
      </c>
      <c r="C103" s="75">
        <v>200</v>
      </c>
      <c r="D103" s="73">
        <v>2.2000000000000002</v>
      </c>
      <c r="E103" s="56">
        <v>4.4800000000000004</v>
      </c>
      <c r="F103" s="56">
        <v>12.95</v>
      </c>
      <c r="G103" s="74">
        <v>96</v>
      </c>
      <c r="H103" s="75">
        <v>65</v>
      </c>
    </row>
    <row r="104" spans="1:8" ht="15" customHeight="1" x14ac:dyDescent="0.3">
      <c r="A104" s="271"/>
      <c r="B104" s="95" t="s">
        <v>78</v>
      </c>
      <c r="C104" s="96">
        <v>70</v>
      </c>
      <c r="D104" s="96">
        <v>10.45</v>
      </c>
      <c r="E104" s="96">
        <v>9.65</v>
      </c>
      <c r="F104" s="96">
        <v>13.02</v>
      </c>
      <c r="G104" s="97">
        <v>183</v>
      </c>
      <c r="H104" s="96">
        <v>299</v>
      </c>
    </row>
    <row r="105" spans="1:8" ht="15.6" x14ac:dyDescent="0.3">
      <c r="A105" s="271"/>
      <c r="B105" s="62" t="s">
        <v>40</v>
      </c>
      <c r="C105" s="75">
        <v>130</v>
      </c>
      <c r="D105" s="73">
        <v>3.91</v>
      </c>
      <c r="E105" s="73">
        <v>5.76</v>
      </c>
      <c r="F105" s="73">
        <v>31.13</v>
      </c>
      <c r="G105" s="74">
        <v>189</v>
      </c>
      <c r="H105" s="75">
        <v>330</v>
      </c>
    </row>
    <row r="106" spans="1:8" ht="14.25" customHeight="1" x14ac:dyDescent="0.3">
      <c r="A106" s="271"/>
      <c r="B106" s="158" t="s">
        <v>103</v>
      </c>
      <c r="C106" s="148">
        <v>180</v>
      </c>
      <c r="D106" s="148">
        <v>0.12</v>
      </c>
      <c r="E106" s="148">
        <v>0.04</v>
      </c>
      <c r="F106" s="149">
        <v>12.24</v>
      </c>
      <c r="G106" s="150">
        <v>54</v>
      </c>
      <c r="H106" s="148">
        <v>412</v>
      </c>
    </row>
    <row r="107" spans="1:8" ht="15.6" x14ac:dyDescent="0.3">
      <c r="A107" s="272"/>
      <c r="B107" s="62" t="s">
        <v>24</v>
      </c>
      <c r="C107" s="174">
        <v>40</v>
      </c>
      <c r="D107" s="44">
        <v>2.64</v>
      </c>
      <c r="E107" s="44">
        <v>0.48</v>
      </c>
      <c r="F107" s="44">
        <v>14.51</v>
      </c>
      <c r="G107" s="157">
        <v>77</v>
      </c>
      <c r="H107" s="56" t="s">
        <v>19</v>
      </c>
    </row>
    <row r="108" spans="1:8" ht="15.6" x14ac:dyDescent="0.3">
      <c r="A108" s="253" t="s">
        <v>25</v>
      </c>
      <c r="B108" s="255"/>
      <c r="C108" s="79">
        <f>SUM(C103:C107)</f>
        <v>620</v>
      </c>
      <c r="D108" s="80">
        <f>SUM(D103:D107)</f>
        <v>19.32</v>
      </c>
      <c r="E108" s="80">
        <f>SUM(E103:E107)</f>
        <v>20.41</v>
      </c>
      <c r="F108" s="80">
        <f>SUM(F103:F107)</f>
        <v>83.85</v>
      </c>
      <c r="G108" s="93">
        <f>SUM(G103:G107)</f>
        <v>599</v>
      </c>
      <c r="H108" s="62"/>
    </row>
    <row r="109" spans="1:8" ht="15.6" x14ac:dyDescent="0.3">
      <c r="A109" s="253"/>
      <c r="B109" s="255"/>
      <c r="C109" s="62"/>
      <c r="D109" s="79">
        <v>1</v>
      </c>
      <c r="E109" s="79">
        <v>1</v>
      </c>
      <c r="F109" s="79">
        <f>F108/D108</f>
        <v>4.3400621118012417</v>
      </c>
      <c r="G109" s="72"/>
      <c r="H109" s="62"/>
    </row>
    <row r="110" spans="1:8" ht="15.6" x14ac:dyDescent="0.3">
      <c r="A110" s="266" t="s">
        <v>26</v>
      </c>
      <c r="B110" s="158" t="s">
        <v>105</v>
      </c>
      <c r="C110" s="148">
        <v>65</v>
      </c>
      <c r="D110" s="148">
        <v>4.33</v>
      </c>
      <c r="E110" s="148">
        <v>6.24</v>
      </c>
      <c r="F110" s="148">
        <v>20.93</v>
      </c>
      <c r="G110" s="150">
        <v>110</v>
      </c>
      <c r="H110" s="52">
        <v>433</v>
      </c>
    </row>
    <row r="111" spans="1:8" ht="15.6" x14ac:dyDescent="0.3">
      <c r="A111" s="266"/>
      <c r="B111" s="123" t="s">
        <v>72</v>
      </c>
      <c r="C111" s="3">
        <v>150</v>
      </c>
      <c r="D111" s="4">
        <v>6.75</v>
      </c>
      <c r="E111" s="4">
        <v>3.75</v>
      </c>
      <c r="F111" s="4">
        <v>12.75</v>
      </c>
      <c r="G111" s="5">
        <v>81</v>
      </c>
      <c r="H111" s="75">
        <v>420</v>
      </c>
    </row>
    <row r="112" spans="1:8" ht="15.6" x14ac:dyDescent="0.3">
      <c r="A112" s="266"/>
      <c r="B112" s="158" t="s">
        <v>104</v>
      </c>
      <c r="C112" s="56">
        <v>180</v>
      </c>
      <c r="D112" s="73">
        <v>0.9</v>
      </c>
      <c r="E112" s="73">
        <v>0</v>
      </c>
      <c r="F112" s="73">
        <v>18.18</v>
      </c>
      <c r="G112" s="74">
        <v>84</v>
      </c>
      <c r="H112" s="56">
        <v>418</v>
      </c>
    </row>
    <row r="113" spans="1:8" ht="15.6" x14ac:dyDescent="0.3">
      <c r="A113" s="253" t="s">
        <v>28</v>
      </c>
      <c r="B113" s="255"/>
      <c r="C113" s="79">
        <f>SUM(C110:C112)</f>
        <v>395</v>
      </c>
      <c r="D113" s="80">
        <f>SUM(D110:D112)</f>
        <v>11.98</v>
      </c>
      <c r="E113" s="80">
        <f>SUM(E110:E112)</f>
        <v>9.99</v>
      </c>
      <c r="F113" s="80">
        <f>SUM(F110:F112)</f>
        <v>51.86</v>
      </c>
      <c r="G113" s="93">
        <f>SUM(G110:G112)</f>
        <v>275</v>
      </c>
      <c r="H113" s="62"/>
    </row>
    <row r="114" spans="1:8" ht="15.6" x14ac:dyDescent="0.3">
      <c r="A114" s="253"/>
      <c r="B114" s="255"/>
      <c r="C114" s="72"/>
      <c r="D114" s="79">
        <v>1</v>
      </c>
      <c r="E114" s="79">
        <v>1</v>
      </c>
      <c r="F114" s="79">
        <f>F113/D113</f>
        <v>4.328881469115192</v>
      </c>
      <c r="G114" s="72"/>
      <c r="H114" s="62"/>
    </row>
    <row r="115" spans="1:8" ht="15.6" x14ac:dyDescent="0.3">
      <c r="A115" s="268" t="s">
        <v>29</v>
      </c>
      <c r="B115" s="269"/>
      <c r="C115" s="79">
        <f>SUM(C101,C108,C113)</f>
        <v>1435</v>
      </c>
      <c r="D115" s="80">
        <f>SUM(D101,D108,D113)</f>
        <v>43.930000000000007</v>
      </c>
      <c r="E115" s="80">
        <f>SUM(E101,E108,E113)</f>
        <v>45.27</v>
      </c>
      <c r="F115" s="80">
        <f>SUM(F101,F108,F113)</f>
        <v>193.19</v>
      </c>
      <c r="G115" s="89">
        <f>SUM(G101,G108,G113)</f>
        <v>1317</v>
      </c>
      <c r="H115" s="62"/>
    </row>
    <row r="116" spans="1:8" ht="15.6" x14ac:dyDescent="0.3">
      <c r="A116" s="83"/>
      <c r="B116" s="84"/>
      <c r="C116" s="84"/>
      <c r="D116" s="98"/>
      <c r="E116" s="98"/>
      <c r="F116" s="85"/>
      <c r="G116" s="84"/>
      <c r="H116" s="84"/>
    </row>
    <row r="117" spans="1:8" ht="15.6" x14ac:dyDescent="0.3">
      <c r="A117" s="83"/>
      <c r="B117" s="84"/>
      <c r="C117" s="84"/>
      <c r="D117" s="98"/>
      <c r="E117" s="98"/>
      <c r="F117" s="85"/>
      <c r="G117" s="84"/>
      <c r="H117" s="84"/>
    </row>
    <row r="118" spans="1:8" ht="15.6" x14ac:dyDescent="0.3">
      <c r="A118" s="83"/>
      <c r="B118" s="84"/>
      <c r="C118" s="84"/>
      <c r="D118" s="98"/>
      <c r="E118" s="98"/>
      <c r="F118" s="85"/>
      <c r="G118" s="84"/>
      <c r="H118" s="84"/>
    </row>
    <row r="119" spans="1:8" ht="15.6" x14ac:dyDescent="0.3">
      <c r="A119" s="83"/>
      <c r="B119" s="84"/>
      <c r="C119" s="84"/>
      <c r="D119" s="98"/>
      <c r="E119" s="98"/>
      <c r="F119" s="85"/>
      <c r="G119" s="84"/>
      <c r="H119" s="84"/>
    </row>
    <row r="120" spans="1:8" ht="15.6" x14ac:dyDescent="0.3">
      <c r="A120" s="83"/>
      <c r="B120" s="84"/>
      <c r="C120" s="84"/>
      <c r="D120" s="98"/>
      <c r="E120" s="98"/>
      <c r="F120" s="85"/>
      <c r="G120" s="84"/>
      <c r="H120" s="84"/>
    </row>
    <row r="121" spans="1:8" ht="15.6" x14ac:dyDescent="0.3">
      <c r="A121" s="83"/>
      <c r="B121" s="84"/>
      <c r="C121" s="84"/>
      <c r="D121" s="98"/>
      <c r="E121" s="98"/>
      <c r="F121" s="85"/>
      <c r="G121" s="84"/>
      <c r="H121" s="84"/>
    </row>
    <row r="122" spans="1:8" ht="15.6" x14ac:dyDescent="0.3">
      <c r="A122" s="83"/>
      <c r="B122" s="84"/>
      <c r="C122" s="84"/>
      <c r="D122" s="98"/>
      <c r="E122" s="98"/>
      <c r="F122" s="85"/>
      <c r="G122" s="84"/>
      <c r="H122" s="84"/>
    </row>
    <row r="123" spans="1:8" ht="15.6" x14ac:dyDescent="0.3">
      <c r="A123" s="83"/>
      <c r="B123" s="84"/>
      <c r="C123" s="84"/>
      <c r="D123" s="98"/>
      <c r="E123" s="98"/>
      <c r="F123" s="85"/>
      <c r="G123" s="84"/>
      <c r="H123" s="84"/>
    </row>
    <row r="124" spans="1:8" ht="15.6" x14ac:dyDescent="0.3">
      <c r="A124" s="83"/>
      <c r="B124" s="84"/>
      <c r="C124" s="84"/>
      <c r="D124" s="98"/>
      <c r="E124" s="98"/>
      <c r="F124" s="85"/>
      <c r="G124" s="84"/>
      <c r="H124" s="84"/>
    </row>
    <row r="125" spans="1:8" ht="15.6" x14ac:dyDescent="0.3">
      <c r="A125" s="83"/>
      <c r="B125" s="84"/>
      <c r="C125" s="84"/>
      <c r="D125" s="98"/>
      <c r="E125" s="98"/>
      <c r="F125" s="85"/>
      <c r="G125" s="84"/>
      <c r="H125" s="84"/>
    </row>
    <row r="126" spans="1:8" ht="15.6" x14ac:dyDescent="0.3">
      <c r="A126" s="72" t="s">
        <v>14</v>
      </c>
      <c r="B126" s="259"/>
      <c r="C126" s="258"/>
      <c r="D126" s="258"/>
      <c r="E126" s="258"/>
      <c r="F126" s="258"/>
      <c r="G126" s="258"/>
      <c r="H126" s="258"/>
    </row>
    <row r="127" spans="1:8" ht="15.6" x14ac:dyDescent="0.3">
      <c r="A127" s="128" t="s">
        <v>42</v>
      </c>
      <c r="B127" s="259"/>
      <c r="C127" s="258"/>
      <c r="D127" s="258"/>
      <c r="E127" s="258"/>
      <c r="F127" s="258"/>
      <c r="G127" s="258"/>
      <c r="H127" s="258"/>
    </row>
    <row r="128" spans="1:8" ht="15.6" x14ac:dyDescent="0.3">
      <c r="A128" s="250" t="s">
        <v>16</v>
      </c>
      <c r="B128" s="63" t="s">
        <v>80</v>
      </c>
      <c r="C128" s="56">
        <v>180</v>
      </c>
      <c r="D128" s="56">
        <v>5.45</v>
      </c>
      <c r="E128" s="56">
        <v>9.1300000000000008</v>
      </c>
      <c r="F128" s="73">
        <v>31.19</v>
      </c>
      <c r="G128" s="74">
        <v>218.7</v>
      </c>
      <c r="H128" s="56">
        <v>191</v>
      </c>
    </row>
    <row r="129" spans="1:8" ht="15.6" x14ac:dyDescent="0.3">
      <c r="A129" s="251"/>
      <c r="B129" s="62" t="s">
        <v>32</v>
      </c>
      <c r="C129" s="75">
        <v>180</v>
      </c>
      <c r="D129" s="73">
        <v>2.67</v>
      </c>
      <c r="E129" s="73">
        <v>2.34</v>
      </c>
      <c r="F129" s="73">
        <v>14.31</v>
      </c>
      <c r="G129" s="74">
        <v>89</v>
      </c>
      <c r="H129" s="56">
        <v>413</v>
      </c>
    </row>
    <row r="130" spans="1:8" ht="15.6" x14ac:dyDescent="0.3">
      <c r="A130" s="251"/>
      <c r="B130" s="63" t="s">
        <v>18</v>
      </c>
      <c r="C130" s="56">
        <v>40</v>
      </c>
      <c r="D130" s="73">
        <v>3.16</v>
      </c>
      <c r="E130" s="73">
        <v>0.4</v>
      </c>
      <c r="F130" s="73">
        <v>19.32</v>
      </c>
      <c r="G130" s="74">
        <v>94</v>
      </c>
      <c r="H130" s="56" t="s">
        <v>19</v>
      </c>
    </row>
    <row r="131" spans="1:8" ht="15.6" x14ac:dyDescent="0.3">
      <c r="A131" s="252"/>
      <c r="B131" s="62" t="s">
        <v>60</v>
      </c>
      <c r="C131" s="56">
        <v>10</v>
      </c>
      <c r="D131" s="73">
        <v>0.08</v>
      </c>
      <c r="E131" s="73">
        <v>7.25</v>
      </c>
      <c r="F131" s="73">
        <v>0</v>
      </c>
      <c r="G131" s="74">
        <v>66</v>
      </c>
      <c r="H131" s="56">
        <v>6</v>
      </c>
    </row>
    <row r="132" spans="1:8" ht="15.6" x14ac:dyDescent="0.3">
      <c r="A132" s="253" t="s">
        <v>20</v>
      </c>
      <c r="B132" s="255"/>
      <c r="C132" s="79">
        <f>SUM(C128:C131)</f>
        <v>410</v>
      </c>
      <c r="D132" s="122">
        <f>SUM(D128:D131)</f>
        <v>11.360000000000001</v>
      </c>
      <c r="E132" s="122">
        <f>SUM(E128:E131)</f>
        <v>19.12</v>
      </c>
      <c r="F132" s="122">
        <f>SUM(F128:F131)</f>
        <v>64.819999999999993</v>
      </c>
      <c r="G132" s="100">
        <f>SUM(G128:G131)</f>
        <v>467.7</v>
      </c>
      <c r="H132" s="62"/>
    </row>
    <row r="133" spans="1:8" ht="15.6" x14ac:dyDescent="0.3">
      <c r="A133" s="253"/>
      <c r="B133" s="255"/>
      <c r="C133" s="72"/>
      <c r="D133" s="79">
        <v>1</v>
      </c>
      <c r="E133" s="79">
        <v>1</v>
      </c>
      <c r="F133" s="79">
        <f>F132/D132</f>
        <v>5.7059859154929562</v>
      </c>
      <c r="G133" s="72"/>
      <c r="H133" s="62"/>
    </row>
    <row r="134" spans="1:8" ht="15.6" x14ac:dyDescent="0.3">
      <c r="A134" s="260" t="s">
        <v>21</v>
      </c>
      <c r="B134" s="62" t="s">
        <v>81</v>
      </c>
      <c r="C134" s="75">
        <v>180</v>
      </c>
      <c r="D134" s="73">
        <v>3.04</v>
      </c>
      <c r="E134" s="73">
        <v>3.43</v>
      </c>
      <c r="F134" s="73">
        <v>10.68</v>
      </c>
      <c r="G134" s="74">
        <v>104</v>
      </c>
      <c r="H134" s="75">
        <v>86</v>
      </c>
    </row>
    <row r="135" spans="1:8" ht="15.6" x14ac:dyDescent="0.3">
      <c r="A135" s="264"/>
      <c r="B135" s="62" t="s">
        <v>61</v>
      </c>
      <c r="C135" s="75">
        <v>180</v>
      </c>
      <c r="D135" s="73">
        <v>10.82</v>
      </c>
      <c r="E135" s="73">
        <v>14.51</v>
      </c>
      <c r="F135" s="73">
        <v>21.77</v>
      </c>
      <c r="G135" s="73">
        <v>241</v>
      </c>
      <c r="H135" s="75">
        <v>292</v>
      </c>
    </row>
    <row r="136" spans="1:8" ht="15.75" customHeight="1" x14ac:dyDescent="0.3">
      <c r="A136" s="264"/>
      <c r="B136" s="62" t="s">
        <v>44</v>
      </c>
      <c r="C136" s="75">
        <v>180</v>
      </c>
      <c r="D136" s="73">
        <v>0.43</v>
      </c>
      <c r="E136" s="73">
        <v>1.7000000000000001E-2</v>
      </c>
      <c r="F136" s="73">
        <v>29.2</v>
      </c>
      <c r="G136" s="74">
        <v>120</v>
      </c>
      <c r="H136" s="75">
        <v>394</v>
      </c>
    </row>
    <row r="137" spans="1:8" ht="15.6" x14ac:dyDescent="0.3">
      <c r="A137" s="264"/>
      <c r="B137" s="62" t="s">
        <v>24</v>
      </c>
      <c r="C137" s="174">
        <v>40</v>
      </c>
      <c r="D137" s="44">
        <v>2.64</v>
      </c>
      <c r="E137" s="44">
        <v>0.48</v>
      </c>
      <c r="F137" s="44">
        <v>14.51</v>
      </c>
      <c r="G137" s="157">
        <v>77</v>
      </c>
      <c r="H137" s="56" t="s">
        <v>19</v>
      </c>
    </row>
    <row r="138" spans="1:8" ht="15.6" x14ac:dyDescent="0.3">
      <c r="A138" s="265"/>
      <c r="B138" s="26" t="s">
        <v>18</v>
      </c>
      <c r="C138" s="6">
        <v>30</v>
      </c>
      <c r="D138" s="4">
        <v>2.4300000000000002</v>
      </c>
      <c r="E138" s="4">
        <v>0.36</v>
      </c>
      <c r="F138" s="4">
        <v>12.6</v>
      </c>
      <c r="G138" s="5">
        <v>61</v>
      </c>
      <c r="H138" s="6" t="s">
        <v>19</v>
      </c>
    </row>
    <row r="139" spans="1:8" ht="15.6" x14ac:dyDescent="0.3">
      <c r="A139" s="253" t="s">
        <v>25</v>
      </c>
      <c r="B139" s="255"/>
      <c r="C139" s="79">
        <f>SUM(C134:C138)</f>
        <v>610</v>
      </c>
      <c r="D139" s="80">
        <f>SUM(D134:D138)</f>
        <v>19.36</v>
      </c>
      <c r="E139" s="80">
        <f>SUM(E134:E138)</f>
        <v>18.797000000000001</v>
      </c>
      <c r="F139" s="80">
        <f>SUM(F134:F138)</f>
        <v>88.76</v>
      </c>
      <c r="G139" s="87">
        <f>SUM(G134:G138)</f>
        <v>603</v>
      </c>
      <c r="H139" s="62"/>
    </row>
    <row r="140" spans="1:8" ht="15.6" x14ac:dyDescent="0.3">
      <c r="A140" s="253"/>
      <c r="B140" s="255"/>
      <c r="C140" s="62"/>
      <c r="D140" s="94">
        <v>1</v>
      </c>
      <c r="E140" s="94">
        <v>1</v>
      </c>
      <c r="F140" s="94">
        <f>F139/D139</f>
        <v>4.5847107438016534</v>
      </c>
      <c r="G140" s="80"/>
      <c r="H140" s="62"/>
    </row>
    <row r="141" spans="1:8" ht="15.6" x14ac:dyDescent="0.3">
      <c r="A141" s="273" t="s">
        <v>26</v>
      </c>
      <c r="B141" s="158" t="s">
        <v>107</v>
      </c>
      <c r="C141" s="148">
        <v>35</v>
      </c>
      <c r="D141" s="148">
        <v>1.82</v>
      </c>
      <c r="E141" s="148">
        <v>3.23</v>
      </c>
      <c r="F141" s="148">
        <v>13.58</v>
      </c>
      <c r="G141" s="150">
        <v>120</v>
      </c>
      <c r="H141" s="159">
        <v>452</v>
      </c>
    </row>
    <row r="142" spans="1:8" ht="15.6" x14ac:dyDescent="0.3">
      <c r="A142" s="274"/>
      <c r="B142" s="123" t="s">
        <v>63</v>
      </c>
      <c r="C142" s="75">
        <v>180</v>
      </c>
      <c r="D142" s="73">
        <v>5.48</v>
      </c>
      <c r="E142" s="73">
        <v>4.88</v>
      </c>
      <c r="F142" s="73">
        <v>9.07</v>
      </c>
      <c r="G142" s="74">
        <v>102</v>
      </c>
      <c r="H142" s="75">
        <v>419</v>
      </c>
    </row>
    <row r="143" spans="1:8" ht="15.6" x14ac:dyDescent="0.3">
      <c r="A143" s="275"/>
      <c r="B143" s="62" t="s">
        <v>108</v>
      </c>
      <c r="C143" s="75">
        <v>100</v>
      </c>
      <c r="D143" s="4">
        <v>0.4</v>
      </c>
      <c r="E143" s="4">
        <v>0.4</v>
      </c>
      <c r="F143" s="4">
        <v>9.8000000000000007</v>
      </c>
      <c r="G143" s="5">
        <v>46</v>
      </c>
      <c r="H143" s="75">
        <v>386</v>
      </c>
    </row>
    <row r="144" spans="1:8" ht="15.6" x14ac:dyDescent="0.3">
      <c r="A144" s="253" t="s">
        <v>28</v>
      </c>
      <c r="B144" s="255"/>
      <c r="C144" s="79">
        <f>SUM(C141:C143)</f>
        <v>315</v>
      </c>
      <c r="D144" s="80">
        <f>SUM(D141:D143)</f>
        <v>7.7000000000000011</v>
      </c>
      <c r="E144" s="80">
        <f>SUM(E141:E143)</f>
        <v>8.51</v>
      </c>
      <c r="F144" s="80">
        <f>SUM(F141:F143)</f>
        <v>32.450000000000003</v>
      </c>
      <c r="G144" s="89">
        <f>SUM(G141:G143)</f>
        <v>268</v>
      </c>
      <c r="H144" s="62"/>
    </row>
    <row r="145" spans="1:8" ht="15.6" x14ac:dyDescent="0.3">
      <c r="A145" s="253"/>
      <c r="B145" s="255"/>
      <c r="C145" s="72"/>
      <c r="D145" s="79"/>
      <c r="E145" s="79"/>
      <c r="F145" s="79"/>
      <c r="G145" s="80"/>
      <c r="H145" s="62"/>
    </row>
    <row r="146" spans="1:8" ht="15.6" x14ac:dyDescent="0.3">
      <c r="A146" s="268" t="s">
        <v>29</v>
      </c>
      <c r="B146" s="269"/>
      <c r="C146" s="79">
        <f>SUM(C132,C139,C144)</f>
        <v>1335</v>
      </c>
      <c r="D146" s="80">
        <f>SUM(D132,D139,D144)</f>
        <v>38.42</v>
      </c>
      <c r="E146" s="173">
        <f>SUM(E132,E139,E144)</f>
        <v>46.427</v>
      </c>
      <c r="F146" s="173">
        <f>SUM(F132,F139,F144)</f>
        <v>186.02999999999997</v>
      </c>
      <c r="G146" s="87">
        <f>SUM(G132,G139:H139,G144)</f>
        <v>1338.7</v>
      </c>
      <c r="H146" s="62"/>
    </row>
    <row r="147" spans="1:8" ht="15.6" x14ac:dyDescent="0.3">
      <c r="A147" s="83"/>
      <c r="B147" s="84"/>
      <c r="C147" s="84"/>
      <c r="D147" s="101"/>
      <c r="E147" s="101"/>
      <c r="F147" s="101"/>
      <c r="G147" s="84"/>
      <c r="H147" s="84"/>
    </row>
    <row r="148" spans="1:8" ht="15.6" x14ac:dyDescent="0.3">
      <c r="A148" s="279" t="s">
        <v>82</v>
      </c>
      <c r="B148" s="280"/>
      <c r="C148" s="102">
        <f>SUM(C29,C51,C80,C115,C146)/5</f>
        <v>1403</v>
      </c>
      <c r="D148" s="103">
        <f>SUM(D29,D51,D80,D115,D146)/5</f>
        <v>41.158000000000001</v>
      </c>
      <c r="E148" s="103">
        <f>SUM(E29,E51,E80,E115,E146)/5</f>
        <v>44.6554</v>
      </c>
      <c r="F148" s="103">
        <f>SUM(F29,F51,F80,F115,F146)/5</f>
        <v>193.10399999999998</v>
      </c>
      <c r="G148" s="104">
        <f>SUM(G29,G51,G80,G115,G146)/5</f>
        <v>1333.84</v>
      </c>
      <c r="H148" s="84"/>
    </row>
    <row r="149" spans="1:8" ht="15.6" x14ac:dyDescent="0.3">
      <c r="A149" s="83"/>
      <c r="B149" s="84"/>
      <c r="C149" s="181"/>
      <c r="D149" s="182"/>
      <c r="E149" s="182"/>
      <c r="F149" s="182"/>
      <c r="G149" s="84"/>
      <c r="H149" s="84"/>
    </row>
    <row r="150" spans="1:8" ht="15.6" x14ac:dyDescent="0.3">
      <c r="A150" s="207"/>
      <c r="B150" s="208"/>
      <c r="C150" s="209"/>
      <c r="D150" s="210"/>
      <c r="E150" s="210"/>
      <c r="F150" s="210"/>
      <c r="G150" s="208"/>
      <c r="H150" s="211"/>
    </row>
    <row r="151" spans="1:8" ht="15.6" x14ac:dyDescent="0.3">
      <c r="A151" s="207"/>
      <c r="B151" s="208"/>
      <c r="C151" s="209"/>
      <c r="D151" s="210"/>
      <c r="E151" s="210"/>
      <c r="F151" s="210"/>
      <c r="G151" s="208"/>
      <c r="H151" s="211"/>
    </row>
    <row r="152" spans="1:8" ht="15.6" x14ac:dyDescent="0.3">
      <c r="A152" s="207"/>
      <c r="B152" s="208"/>
      <c r="C152" s="209"/>
      <c r="D152" s="210"/>
      <c r="E152" s="210"/>
      <c r="F152" s="210"/>
      <c r="G152" s="208"/>
      <c r="H152" s="211"/>
    </row>
    <row r="153" spans="1:8" ht="15.6" x14ac:dyDescent="0.3">
      <c r="A153" s="207"/>
      <c r="B153" s="208"/>
      <c r="C153" s="209"/>
      <c r="D153" s="210"/>
      <c r="E153" s="210"/>
      <c r="F153" s="210"/>
      <c r="G153" s="208"/>
      <c r="H153" s="211"/>
    </row>
    <row r="154" spans="1:8" ht="15.6" x14ac:dyDescent="0.3">
      <c r="A154" s="207"/>
      <c r="B154" s="208"/>
      <c r="C154" s="209"/>
      <c r="D154" s="210"/>
      <c r="E154" s="210"/>
      <c r="F154" s="210"/>
      <c r="G154" s="208"/>
      <c r="H154" s="211"/>
    </row>
    <row r="155" spans="1:8" ht="15.6" x14ac:dyDescent="0.3">
      <c r="A155" s="207"/>
      <c r="B155" s="208"/>
      <c r="C155" s="209"/>
      <c r="D155" s="210"/>
      <c r="E155" s="210"/>
      <c r="F155" s="210"/>
      <c r="G155" s="208"/>
      <c r="H155" s="211"/>
    </row>
    <row r="156" spans="1:8" ht="15.6" x14ac:dyDescent="0.3">
      <c r="A156" s="207"/>
      <c r="B156" s="208"/>
      <c r="C156" s="209"/>
      <c r="D156" s="210"/>
      <c r="E156" s="210"/>
      <c r="F156" s="210"/>
      <c r="G156" s="208"/>
      <c r="H156" s="211"/>
    </row>
    <row r="157" spans="1:8" ht="15.6" x14ac:dyDescent="0.3">
      <c r="A157" s="276" t="s">
        <v>47</v>
      </c>
      <c r="B157" s="277"/>
      <c r="C157" s="277"/>
      <c r="D157" s="277"/>
      <c r="E157" s="277"/>
      <c r="F157" s="277"/>
      <c r="G157" s="277"/>
      <c r="H157" s="278"/>
    </row>
    <row r="158" spans="1:8" ht="15.6" x14ac:dyDescent="0.3">
      <c r="A158" s="72" t="s">
        <v>48</v>
      </c>
      <c r="B158" s="72"/>
      <c r="C158" s="62"/>
      <c r="D158" s="62"/>
      <c r="E158" s="62"/>
      <c r="F158" s="62"/>
      <c r="G158" s="62"/>
      <c r="H158" s="62"/>
    </row>
    <row r="159" spans="1:8" ht="15.75" customHeight="1" x14ac:dyDescent="0.3">
      <c r="A159" s="261" t="s">
        <v>16</v>
      </c>
      <c r="B159" s="172" t="s">
        <v>125</v>
      </c>
      <c r="C159" s="3">
        <v>160</v>
      </c>
      <c r="D159" s="4">
        <v>6.52</v>
      </c>
      <c r="E159" s="4">
        <v>10.43</v>
      </c>
      <c r="F159" s="4">
        <v>23.19</v>
      </c>
      <c r="G159" s="5">
        <v>204</v>
      </c>
      <c r="H159" s="31" t="s">
        <v>106</v>
      </c>
    </row>
    <row r="160" spans="1:8" ht="15.6" x14ac:dyDescent="0.3">
      <c r="A160" s="262"/>
      <c r="B160" s="63" t="s">
        <v>35</v>
      </c>
      <c r="C160" s="75">
        <v>200</v>
      </c>
      <c r="D160" s="73">
        <v>3.67</v>
      </c>
      <c r="E160" s="73">
        <v>3.19</v>
      </c>
      <c r="F160" s="73">
        <v>15.82</v>
      </c>
      <c r="G160" s="74">
        <v>107</v>
      </c>
      <c r="H160" s="75">
        <v>416</v>
      </c>
    </row>
    <row r="161" spans="1:8" ht="15.6" x14ac:dyDescent="0.3">
      <c r="A161" s="262"/>
      <c r="B161" s="63" t="s">
        <v>18</v>
      </c>
      <c r="C161" s="56">
        <v>50</v>
      </c>
      <c r="D161" s="73">
        <v>3.95</v>
      </c>
      <c r="E161" s="73">
        <v>0.5</v>
      </c>
      <c r="F161" s="73">
        <v>24.15</v>
      </c>
      <c r="G161" s="74">
        <v>118</v>
      </c>
      <c r="H161" s="56" t="s">
        <v>19</v>
      </c>
    </row>
    <row r="162" spans="1:8" ht="15.6" x14ac:dyDescent="0.3">
      <c r="A162" s="253" t="s">
        <v>20</v>
      </c>
      <c r="B162" s="255"/>
      <c r="C162" s="79">
        <f>SUM(C159:C161)</f>
        <v>410</v>
      </c>
      <c r="D162" s="80">
        <f>SUM(D159:D161)</f>
        <v>14.14</v>
      </c>
      <c r="E162" s="80">
        <f>SUM(E159:E161)</f>
        <v>14.12</v>
      </c>
      <c r="F162" s="80">
        <f>SUM(F159:F161)</f>
        <v>63.160000000000004</v>
      </c>
      <c r="G162" s="87">
        <f>SUM(G159:G161)</f>
        <v>429</v>
      </c>
      <c r="H162" s="62"/>
    </row>
    <row r="163" spans="1:8" ht="15.6" x14ac:dyDescent="0.3">
      <c r="A163" s="253"/>
      <c r="B163" s="255"/>
      <c r="C163" s="62"/>
      <c r="D163" s="79">
        <v>1</v>
      </c>
      <c r="E163" s="79">
        <v>1</v>
      </c>
      <c r="F163" s="79">
        <f>F162/D162</f>
        <v>4.4667609618104667</v>
      </c>
      <c r="G163" s="72"/>
      <c r="H163" s="62"/>
    </row>
    <row r="164" spans="1:8" ht="15.6" x14ac:dyDescent="0.3">
      <c r="A164" s="216" t="s">
        <v>21</v>
      </c>
      <c r="B164" s="62" t="s">
        <v>83</v>
      </c>
      <c r="C164" s="75">
        <v>200</v>
      </c>
      <c r="D164" s="73">
        <v>3.04</v>
      </c>
      <c r="E164" s="73">
        <v>3.8</v>
      </c>
      <c r="F164" s="73">
        <v>32.4</v>
      </c>
      <c r="G164" s="74">
        <v>153.5</v>
      </c>
      <c r="H164" s="82" t="s">
        <v>85</v>
      </c>
    </row>
    <row r="165" spans="1:8" ht="15.6" x14ac:dyDescent="0.3">
      <c r="A165" s="217"/>
      <c r="B165" s="105" t="s">
        <v>84</v>
      </c>
      <c r="C165" s="106">
        <v>170</v>
      </c>
      <c r="D165" s="107">
        <v>14.04</v>
      </c>
      <c r="E165" s="107">
        <v>15.47</v>
      </c>
      <c r="F165" s="107">
        <v>32.15</v>
      </c>
      <c r="G165" s="129">
        <v>282</v>
      </c>
      <c r="H165" s="108">
        <v>321</v>
      </c>
    </row>
    <row r="166" spans="1:8" ht="15.6" x14ac:dyDescent="0.3">
      <c r="A166" s="217"/>
      <c r="B166" s="62" t="s">
        <v>27</v>
      </c>
      <c r="C166" s="75">
        <v>200</v>
      </c>
      <c r="D166" s="148">
        <v>0.17</v>
      </c>
      <c r="E166" s="148">
        <v>0.17</v>
      </c>
      <c r="F166" s="148">
        <v>21.49</v>
      </c>
      <c r="G166" s="150">
        <v>89</v>
      </c>
      <c r="H166" s="75">
        <v>390</v>
      </c>
    </row>
    <row r="167" spans="1:8" ht="15.6" x14ac:dyDescent="0.3">
      <c r="A167" s="217"/>
      <c r="B167" s="62" t="s">
        <v>24</v>
      </c>
      <c r="C167" s="174">
        <v>40</v>
      </c>
      <c r="D167" s="44">
        <v>2.64</v>
      </c>
      <c r="E167" s="44">
        <v>0.48</v>
      </c>
      <c r="F167" s="44">
        <v>14.51</v>
      </c>
      <c r="G167" s="157">
        <v>77</v>
      </c>
      <c r="H167" s="56" t="s">
        <v>19</v>
      </c>
    </row>
    <row r="168" spans="1:8" ht="15.6" x14ac:dyDescent="0.3">
      <c r="A168" s="253" t="s">
        <v>25</v>
      </c>
      <c r="B168" s="255"/>
      <c r="C168" s="79">
        <f>SUM(C164:C167)</f>
        <v>610</v>
      </c>
      <c r="D168" s="80">
        <f>SUM(D164:D167)</f>
        <v>19.89</v>
      </c>
      <c r="E168" s="80">
        <f>SUM(E164:E167)</f>
        <v>19.920000000000002</v>
      </c>
      <c r="F168" s="80">
        <f>SUM(F164:F167)</f>
        <v>100.55</v>
      </c>
      <c r="G168" s="87">
        <f>SUM(G164:G167)</f>
        <v>601.5</v>
      </c>
      <c r="H168" s="62"/>
    </row>
    <row r="169" spans="1:8" ht="15.6" x14ac:dyDescent="0.3">
      <c r="A169" s="62"/>
      <c r="B169" s="62"/>
      <c r="C169" s="62"/>
      <c r="D169" s="79">
        <v>1</v>
      </c>
      <c r="E169" s="79">
        <v>1</v>
      </c>
      <c r="F169" s="79">
        <f>F168/D168</f>
        <v>5.0553041729512316</v>
      </c>
      <c r="G169" s="72"/>
      <c r="H169" s="62"/>
    </row>
    <row r="170" spans="1:8" ht="15" customHeight="1" x14ac:dyDescent="0.3">
      <c r="A170" s="259" t="s">
        <v>26</v>
      </c>
      <c r="B170" s="169" t="s">
        <v>111</v>
      </c>
      <c r="C170" s="148">
        <v>150</v>
      </c>
      <c r="D170" s="148">
        <v>7.86</v>
      </c>
      <c r="E170" s="148">
        <v>8.9499999999999993</v>
      </c>
      <c r="F170" s="148">
        <v>16.399999999999999</v>
      </c>
      <c r="G170" s="150">
        <v>183</v>
      </c>
      <c r="H170" s="170" t="s">
        <v>110</v>
      </c>
    </row>
    <row r="171" spans="1:8" ht="15.6" x14ac:dyDescent="0.3">
      <c r="A171" s="259"/>
      <c r="B171" s="62" t="s">
        <v>33</v>
      </c>
      <c r="C171" s="75">
        <v>180</v>
      </c>
      <c r="D171" s="73">
        <v>0.61</v>
      </c>
      <c r="E171" s="73">
        <v>0.25</v>
      </c>
      <c r="F171" s="73">
        <v>18.670000000000002</v>
      </c>
      <c r="G171" s="74">
        <v>79</v>
      </c>
      <c r="H171" s="75">
        <v>417</v>
      </c>
    </row>
    <row r="172" spans="1:8" ht="15.6" x14ac:dyDescent="0.3">
      <c r="A172" s="253" t="s">
        <v>28</v>
      </c>
      <c r="B172" s="255"/>
      <c r="C172" s="79">
        <f>SUM(C170:C171)</f>
        <v>330</v>
      </c>
      <c r="D172" s="80">
        <f>SUM(D170:D171)</f>
        <v>8.4700000000000006</v>
      </c>
      <c r="E172" s="80">
        <f>SUM(E170:E171)</f>
        <v>9.1999999999999993</v>
      </c>
      <c r="F172" s="80">
        <f>SUM(F170:F171)</f>
        <v>35.07</v>
      </c>
      <c r="G172" s="93">
        <f>SUM(G170:G171)</f>
        <v>262</v>
      </c>
      <c r="H172" s="62"/>
    </row>
    <row r="173" spans="1:8" ht="15.6" x14ac:dyDescent="0.3">
      <c r="A173" s="253"/>
      <c r="B173" s="255"/>
      <c r="C173" s="72"/>
      <c r="D173" s="79">
        <v>1</v>
      </c>
      <c r="E173" s="79">
        <v>1</v>
      </c>
      <c r="F173" s="79">
        <f>F172/D172</f>
        <v>4.1404958677685944</v>
      </c>
      <c r="G173" s="109"/>
      <c r="H173" s="62"/>
    </row>
    <row r="174" spans="1:8" ht="15.6" x14ac:dyDescent="0.3">
      <c r="A174" s="77"/>
      <c r="B174" s="78"/>
      <c r="C174" s="81">
        <f>SUM(C162,C168,C172)</f>
        <v>1350</v>
      </c>
      <c r="D174" s="80">
        <f>SUM(D162,D168,D172)</f>
        <v>42.5</v>
      </c>
      <c r="E174" s="80">
        <f>SUM(E162,E168,E172)</f>
        <v>43.239999999999995</v>
      </c>
      <c r="F174" s="80">
        <f>SUM(F162,F168,F172)</f>
        <v>198.78</v>
      </c>
      <c r="G174" s="93">
        <f>SUM(G162,G168,G172)</f>
        <v>1292.5</v>
      </c>
      <c r="H174" s="62"/>
    </row>
    <row r="175" spans="1:8" ht="15.6" x14ac:dyDescent="0.3">
      <c r="A175" s="192"/>
      <c r="B175" s="193"/>
      <c r="C175" s="81"/>
      <c r="D175" s="198"/>
      <c r="E175" s="198"/>
      <c r="F175" s="198"/>
      <c r="G175" s="93"/>
      <c r="H175" s="196"/>
    </row>
    <row r="176" spans="1:8" ht="15.6" x14ac:dyDescent="0.3">
      <c r="A176" s="192"/>
      <c r="B176" s="193"/>
      <c r="C176" s="81"/>
      <c r="D176" s="198"/>
      <c r="E176" s="198"/>
      <c r="F176" s="198"/>
      <c r="G176" s="93"/>
      <c r="H176" s="196"/>
    </row>
    <row r="177" spans="1:8" ht="15.6" x14ac:dyDescent="0.3">
      <c r="A177" s="192"/>
      <c r="B177" s="193"/>
      <c r="C177" s="81"/>
      <c r="D177" s="198"/>
      <c r="E177" s="198"/>
      <c r="F177" s="198"/>
      <c r="G177" s="93"/>
      <c r="H177" s="196"/>
    </row>
    <row r="178" spans="1:8" ht="15.6" x14ac:dyDescent="0.3">
      <c r="A178" s="192"/>
      <c r="B178" s="193"/>
      <c r="C178" s="81"/>
      <c r="D178" s="198"/>
      <c r="E178" s="198"/>
      <c r="F178" s="198"/>
      <c r="G178" s="93"/>
      <c r="H178" s="196"/>
    </row>
    <row r="179" spans="1:8" ht="15.6" x14ac:dyDescent="0.3">
      <c r="A179" s="192"/>
      <c r="B179" s="193"/>
      <c r="C179" s="81"/>
      <c r="D179" s="198"/>
      <c r="E179" s="198"/>
      <c r="F179" s="198"/>
      <c r="G179" s="93"/>
      <c r="H179" s="196"/>
    </row>
    <row r="180" spans="1:8" ht="15.6" x14ac:dyDescent="0.3">
      <c r="A180" s="192"/>
      <c r="B180" s="193"/>
      <c r="C180" s="81"/>
      <c r="D180" s="198"/>
      <c r="E180" s="198"/>
      <c r="F180" s="198"/>
      <c r="G180" s="93"/>
      <c r="H180" s="196"/>
    </row>
    <row r="181" spans="1:8" ht="15.6" x14ac:dyDescent="0.3">
      <c r="A181" s="192"/>
      <c r="B181" s="193"/>
      <c r="C181" s="81"/>
      <c r="D181" s="198"/>
      <c r="E181" s="198"/>
      <c r="F181" s="198"/>
      <c r="G181" s="93"/>
      <c r="H181" s="196"/>
    </row>
    <row r="182" spans="1:8" ht="15.6" x14ac:dyDescent="0.3">
      <c r="A182" s="192"/>
      <c r="B182" s="193"/>
      <c r="C182" s="81"/>
      <c r="D182" s="198"/>
      <c r="E182" s="198"/>
      <c r="F182" s="198"/>
      <c r="G182" s="93"/>
      <c r="H182" s="196"/>
    </row>
    <row r="183" spans="1:8" ht="15.6" x14ac:dyDescent="0.3">
      <c r="A183" s="192"/>
      <c r="B183" s="193"/>
      <c r="C183" s="81"/>
      <c r="D183" s="198"/>
      <c r="E183" s="198"/>
      <c r="F183" s="198"/>
      <c r="G183" s="93"/>
      <c r="H183" s="196"/>
    </row>
    <row r="184" spans="1:8" ht="15.6" x14ac:dyDescent="0.3">
      <c r="A184" s="192"/>
      <c r="B184" s="193"/>
      <c r="C184" s="81"/>
      <c r="D184" s="198"/>
      <c r="E184" s="198"/>
      <c r="F184" s="198"/>
      <c r="G184" s="93"/>
      <c r="H184" s="196"/>
    </row>
    <row r="185" spans="1:8" ht="15.6" x14ac:dyDescent="0.3">
      <c r="A185" s="192"/>
      <c r="B185" s="193"/>
      <c r="C185" s="81"/>
      <c r="D185" s="198"/>
      <c r="E185" s="198"/>
      <c r="F185" s="198"/>
      <c r="G185" s="93"/>
      <c r="H185" s="196"/>
    </row>
    <row r="186" spans="1:8" ht="15.6" x14ac:dyDescent="0.3">
      <c r="A186" s="192"/>
      <c r="B186" s="193"/>
      <c r="C186" s="81"/>
      <c r="D186" s="198"/>
      <c r="E186" s="198"/>
      <c r="F186" s="198"/>
      <c r="G186" s="93"/>
      <c r="H186" s="196"/>
    </row>
    <row r="187" spans="1:8" ht="15.6" x14ac:dyDescent="0.3">
      <c r="A187" s="192"/>
      <c r="B187" s="193"/>
      <c r="C187" s="81"/>
      <c r="D187" s="198"/>
      <c r="E187" s="198"/>
      <c r="F187" s="198"/>
      <c r="G187" s="93"/>
      <c r="H187" s="196"/>
    </row>
    <row r="188" spans="1:8" ht="15.6" x14ac:dyDescent="0.3">
      <c r="A188" s="268" t="s">
        <v>29</v>
      </c>
      <c r="B188" s="269"/>
      <c r="C188" s="62"/>
      <c r="D188" s="79"/>
      <c r="E188" s="79"/>
      <c r="F188" s="79"/>
      <c r="G188" s="72"/>
      <c r="H188" s="62"/>
    </row>
    <row r="189" spans="1:8" ht="15.6" x14ac:dyDescent="0.3">
      <c r="A189" s="72" t="s">
        <v>47</v>
      </c>
      <c r="B189" s="259"/>
      <c r="C189" s="258"/>
      <c r="D189" s="258"/>
      <c r="E189" s="258"/>
      <c r="F189" s="258"/>
      <c r="G189" s="258"/>
      <c r="H189" s="258"/>
    </row>
    <row r="190" spans="1:8" ht="15.6" x14ac:dyDescent="0.3">
      <c r="A190" s="145" t="s">
        <v>49</v>
      </c>
      <c r="B190" s="259"/>
      <c r="C190" s="258"/>
      <c r="D190" s="258"/>
      <c r="E190" s="258"/>
      <c r="F190" s="258"/>
      <c r="G190" s="258"/>
      <c r="H190" s="258"/>
    </row>
    <row r="191" spans="1:8" ht="15.6" x14ac:dyDescent="0.3">
      <c r="A191" s="259" t="s">
        <v>16</v>
      </c>
      <c r="B191" s="172" t="s">
        <v>43</v>
      </c>
      <c r="C191" s="3">
        <v>180</v>
      </c>
      <c r="D191" s="148">
        <v>3.12</v>
      </c>
      <c r="E191" s="148">
        <v>6.33</v>
      </c>
      <c r="F191" s="148">
        <v>27.36</v>
      </c>
      <c r="G191" s="150">
        <v>186</v>
      </c>
      <c r="H191" s="3">
        <v>199</v>
      </c>
    </row>
    <row r="192" spans="1:8" ht="15.6" x14ac:dyDescent="0.3">
      <c r="A192" s="259"/>
      <c r="B192" s="86" t="s">
        <v>17</v>
      </c>
      <c r="C192" s="56">
        <v>180</v>
      </c>
      <c r="D192" s="73">
        <v>2.85</v>
      </c>
      <c r="E192" s="73">
        <v>2.41</v>
      </c>
      <c r="F192" s="73">
        <v>14.36</v>
      </c>
      <c r="G192" s="74">
        <v>91</v>
      </c>
      <c r="H192" s="56">
        <v>414</v>
      </c>
    </row>
    <row r="193" spans="1:8" ht="15.6" x14ac:dyDescent="0.3">
      <c r="A193" s="259"/>
      <c r="B193" s="86" t="s">
        <v>31</v>
      </c>
      <c r="C193" s="75">
        <v>40</v>
      </c>
      <c r="D193" s="73">
        <v>5.08</v>
      </c>
      <c r="E193" s="73">
        <v>4.5999999999999996</v>
      </c>
      <c r="F193" s="73">
        <v>0.28000000000000003</v>
      </c>
      <c r="G193" s="74">
        <v>64</v>
      </c>
      <c r="H193" s="56">
        <v>227</v>
      </c>
    </row>
    <row r="194" spans="1:8" ht="15.6" x14ac:dyDescent="0.3">
      <c r="A194" s="259"/>
      <c r="B194" s="62" t="s">
        <v>18</v>
      </c>
      <c r="C194" s="56">
        <v>40</v>
      </c>
      <c r="D194" s="73">
        <v>3.16</v>
      </c>
      <c r="E194" s="73">
        <v>0.4</v>
      </c>
      <c r="F194" s="73">
        <v>19.32</v>
      </c>
      <c r="G194" s="74">
        <v>94</v>
      </c>
      <c r="H194" s="56" t="s">
        <v>19</v>
      </c>
    </row>
    <row r="195" spans="1:8" ht="15.6" x14ac:dyDescent="0.3">
      <c r="A195" s="253" t="s">
        <v>20</v>
      </c>
      <c r="B195" s="255"/>
      <c r="C195" s="79">
        <f>SUM(C191:C194)</f>
        <v>440</v>
      </c>
      <c r="D195" s="80">
        <f>SUM(D191:D194)</f>
        <v>14.21</v>
      </c>
      <c r="E195" s="80">
        <f>SUM(E191:E194)</f>
        <v>13.74</v>
      </c>
      <c r="F195" s="80">
        <f>SUM(F191:F194)</f>
        <v>61.32</v>
      </c>
      <c r="G195" s="93">
        <f>SUM(G191:G194)</f>
        <v>435</v>
      </c>
      <c r="H195" s="62"/>
    </row>
    <row r="196" spans="1:8" ht="15.6" x14ac:dyDescent="0.3">
      <c r="A196" s="285"/>
      <c r="B196" s="286"/>
      <c r="C196" s="72"/>
      <c r="D196" s="79">
        <v>1</v>
      </c>
      <c r="E196" s="79">
        <v>1</v>
      </c>
      <c r="F196" s="79">
        <f>F195/D195</f>
        <v>4.3152709359605907</v>
      </c>
      <c r="G196" s="72"/>
      <c r="H196" s="62"/>
    </row>
    <row r="197" spans="1:8" ht="15.6" x14ac:dyDescent="0.3">
      <c r="A197" s="216" t="s">
        <v>21</v>
      </c>
      <c r="B197" s="123" t="s">
        <v>126</v>
      </c>
      <c r="C197" s="75">
        <v>50</v>
      </c>
      <c r="D197" s="73">
        <v>1.1000000000000001</v>
      </c>
      <c r="E197" s="73">
        <v>2.2999999999999998</v>
      </c>
      <c r="F197" s="73">
        <v>5.44</v>
      </c>
      <c r="G197" s="73">
        <v>46.9</v>
      </c>
      <c r="H197" s="75">
        <v>55</v>
      </c>
    </row>
    <row r="198" spans="1:8" ht="15.6" x14ac:dyDescent="0.3">
      <c r="A198" s="217"/>
      <c r="B198" s="62" t="s">
        <v>50</v>
      </c>
      <c r="C198" s="75">
        <v>180</v>
      </c>
      <c r="D198" s="73">
        <v>3.11</v>
      </c>
      <c r="E198" s="73">
        <v>4.54</v>
      </c>
      <c r="F198" s="73">
        <v>10.69</v>
      </c>
      <c r="G198" s="74">
        <v>105.4</v>
      </c>
      <c r="H198" s="75">
        <v>81</v>
      </c>
    </row>
    <row r="199" spans="1:8" ht="15.6" x14ac:dyDescent="0.3">
      <c r="A199" s="217"/>
      <c r="B199" s="62" t="s">
        <v>51</v>
      </c>
      <c r="C199" s="75">
        <v>70</v>
      </c>
      <c r="D199" s="73">
        <v>7.51</v>
      </c>
      <c r="E199" s="73">
        <v>6.37</v>
      </c>
      <c r="F199" s="73">
        <v>6.63</v>
      </c>
      <c r="G199" s="74">
        <v>108.8</v>
      </c>
      <c r="H199" s="75">
        <v>285</v>
      </c>
    </row>
    <row r="200" spans="1:8" ht="14.25" customHeight="1" x14ac:dyDescent="0.3">
      <c r="A200" s="217"/>
      <c r="B200" s="62" t="s">
        <v>67</v>
      </c>
      <c r="C200" s="56">
        <v>150</v>
      </c>
      <c r="D200" s="73">
        <v>3.28</v>
      </c>
      <c r="E200" s="73">
        <v>7.69</v>
      </c>
      <c r="F200" s="73">
        <v>23.1</v>
      </c>
      <c r="G200" s="74">
        <v>185</v>
      </c>
      <c r="H200" s="75">
        <v>219</v>
      </c>
    </row>
    <row r="201" spans="1:8" ht="16.5" customHeight="1" x14ac:dyDescent="0.3">
      <c r="A201" s="217"/>
      <c r="B201" s="62" t="s">
        <v>52</v>
      </c>
      <c r="C201" s="75">
        <v>180</v>
      </c>
      <c r="D201" s="73">
        <v>0.43</v>
      </c>
      <c r="E201" s="73">
        <v>0.17</v>
      </c>
      <c r="F201" s="73">
        <v>29.2</v>
      </c>
      <c r="G201" s="74">
        <v>120</v>
      </c>
      <c r="H201" s="75">
        <v>394</v>
      </c>
    </row>
    <row r="202" spans="1:8" ht="15.6" x14ac:dyDescent="0.3">
      <c r="A202" s="218"/>
      <c r="B202" s="62" t="s">
        <v>24</v>
      </c>
      <c r="C202" s="174">
        <v>40</v>
      </c>
      <c r="D202" s="44">
        <v>2.64</v>
      </c>
      <c r="E202" s="44">
        <v>0.48</v>
      </c>
      <c r="F202" s="44">
        <v>14.51</v>
      </c>
      <c r="G202" s="157">
        <v>77</v>
      </c>
      <c r="H202" s="56" t="s">
        <v>19</v>
      </c>
    </row>
    <row r="203" spans="1:8" ht="15.6" x14ac:dyDescent="0.3">
      <c r="A203" s="253" t="s">
        <v>25</v>
      </c>
      <c r="B203" s="255"/>
      <c r="C203" s="79">
        <f>SUM(C197:C202)</f>
        <v>670</v>
      </c>
      <c r="D203" s="80">
        <f>SUM(D197:D202)</f>
        <v>18.069999999999997</v>
      </c>
      <c r="E203" s="80">
        <f>SUM(E197:E202)</f>
        <v>21.550000000000004</v>
      </c>
      <c r="F203" s="80">
        <f>SUM(F197:F202)</f>
        <v>89.570000000000007</v>
      </c>
      <c r="G203" s="93">
        <f>SUM(G197:G202)</f>
        <v>643.1</v>
      </c>
      <c r="H203" s="62"/>
    </row>
    <row r="204" spans="1:8" ht="15.6" x14ac:dyDescent="0.3">
      <c r="A204" s="268"/>
      <c r="B204" s="269"/>
      <c r="C204" s="72"/>
      <c r="D204" s="79">
        <v>1</v>
      </c>
      <c r="E204" s="79">
        <v>1</v>
      </c>
      <c r="F204" s="79">
        <f>F203/D203</f>
        <v>4.9568345323741019</v>
      </c>
      <c r="G204" s="72"/>
      <c r="H204" s="62"/>
    </row>
    <row r="205" spans="1:8" ht="15.75" customHeight="1" x14ac:dyDescent="0.3">
      <c r="A205" s="273" t="s">
        <v>26</v>
      </c>
      <c r="B205" s="158" t="s">
        <v>112</v>
      </c>
      <c r="C205" s="148">
        <v>65</v>
      </c>
      <c r="D205" s="148">
        <v>2.2200000000000002</v>
      </c>
      <c r="E205" s="148">
        <v>3.98</v>
      </c>
      <c r="F205" s="149">
        <v>20.3</v>
      </c>
      <c r="G205" s="150">
        <v>102</v>
      </c>
      <c r="H205" s="52">
        <v>434</v>
      </c>
    </row>
    <row r="206" spans="1:8" ht="15.75" customHeight="1" x14ac:dyDescent="0.3">
      <c r="A206" s="274"/>
      <c r="B206" s="172" t="s">
        <v>122</v>
      </c>
      <c r="C206" s="3">
        <v>150</v>
      </c>
      <c r="D206" s="4">
        <v>6.75</v>
      </c>
      <c r="E206" s="4">
        <v>3.75</v>
      </c>
      <c r="F206" s="4">
        <v>12.75</v>
      </c>
      <c r="G206" s="5">
        <v>81</v>
      </c>
      <c r="H206" s="3">
        <v>420</v>
      </c>
    </row>
    <row r="207" spans="1:8" ht="15.6" x14ac:dyDescent="0.3">
      <c r="A207" s="274"/>
      <c r="B207" s="158" t="s">
        <v>104</v>
      </c>
      <c r="C207" s="56">
        <v>180</v>
      </c>
      <c r="D207" s="73">
        <v>0.9</v>
      </c>
      <c r="E207" s="73">
        <v>0</v>
      </c>
      <c r="F207" s="73">
        <v>18.18</v>
      </c>
      <c r="G207" s="74">
        <v>84</v>
      </c>
      <c r="H207" s="56">
        <v>418</v>
      </c>
    </row>
    <row r="208" spans="1:8" ht="15.6" x14ac:dyDescent="0.3">
      <c r="A208" s="253" t="s">
        <v>28</v>
      </c>
      <c r="B208" s="255"/>
      <c r="C208" s="79">
        <f>SUM(C205:C207)</f>
        <v>395</v>
      </c>
      <c r="D208" s="80">
        <f>SUM(D205:D207)</f>
        <v>9.870000000000001</v>
      </c>
      <c r="E208" s="80">
        <f>SUM(E205:E207)</f>
        <v>7.73</v>
      </c>
      <c r="F208" s="80">
        <f>SUM(F205:F207)</f>
        <v>51.23</v>
      </c>
      <c r="G208" s="87">
        <f>SUM(G205:G207)</f>
        <v>267</v>
      </c>
      <c r="H208" s="62"/>
    </row>
    <row r="209" spans="1:8" ht="15.6" x14ac:dyDescent="0.3">
      <c r="A209" s="253"/>
      <c r="B209" s="255"/>
      <c r="C209" s="72"/>
      <c r="D209" s="79">
        <v>1</v>
      </c>
      <c r="E209" s="79">
        <v>1</v>
      </c>
      <c r="F209" s="79">
        <f>F208/D208</f>
        <v>5.1904761904761898</v>
      </c>
      <c r="G209" s="72"/>
      <c r="H209" s="62"/>
    </row>
    <row r="210" spans="1:8" ht="15.6" x14ac:dyDescent="0.3">
      <c r="A210" s="268" t="s">
        <v>29</v>
      </c>
      <c r="B210" s="269"/>
      <c r="C210" s="79">
        <f>SUM(C195,C203,C208)</f>
        <v>1505</v>
      </c>
      <c r="D210" s="173">
        <f>SUM(D195,D203,D208)</f>
        <v>42.150000000000006</v>
      </c>
      <c r="E210" s="173">
        <f>SUM(E195,E203,E208)</f>
        <v>43.02000000000001</v>
      </c>
      <c r="F210" s="173">
        <f>SUM(F195,F203,F208)</f>
        <v>202.12</v>
      </c>
      <c r="G210" s="93">
        <f>SUM(G195,G203,G208)</f>
        <v>1345.1</v>
      </c>
      <c r="H210" s="62"/>
    </row>
    <row r="211" spans="1:8" ht="15.6" x14ac:dyDescent="0.3">
      <c r="A211" s="194"/>
      <c r="B211" s="195"/>
      <c r="C211" s="79"/>
      <c r="D211" s="198"/>
      <c r="E211" s="198"/>
      <c r="F211" s="198"/>
      <c r="G211" s="93"/>
      <c r="H211" s="196"/>
    </row>
    <row r="212" spans="1:8" ht="15.6" x14ac:dyDescent="0.3">
      <c r="A212" s="194"/>
      <c r="B212" s="195"/>
      <c r="C212" s="79"/>
      <c r="D212" s="198"/>
      <c r="E212" s="198"/>
      <c r="F212" s="198"/>
      <c r="G212" s="93"/>
      <c r="H212" s="196"/>
    </row>
    <row r="213" spans="1:8" ht="15.6" x14ac:dyDescent="0.3">
      <c r="A213" s="194"/>
      <c r="B213" s="195"/>
      <c r="C213" s="79"/>
      <c r="D213" s="198"/>
      <c r="E213" s="198"/>
      <c r="F213" s="198"/>
      <c r="G213" s="93"/>
      <c r="H213" s="196"/>
    </row>
    <row r="214" spans="1:8" ht="15.6" x14ac:dyDescent="0.3">
      <c r="A214" s="194"/>
      <c r="B214" s="195"/>
      <c r="C214" s="79"/>
      <c r="D214" s="198"/>
      <c r="E214" s="198"/>
      <c r="F214" s="198"/>
      <c r="G214" s="93"/>
      <c r="H214" s="196"/>
    </row>
    <row r="215" spans="1:8" ht="15.6" x14ac:dyDescent="0.3">
      <c r="A215" s="194"/>
      <c r="B215" s="195"/>
      <c r="C215" s="79"/>
      <c r="D215" s="198"/>
      <c r="E215" s="198"/>
      <c r="F215" s="198"/>
      <c r="G215" s="93"/>
      <c r="H215" s="196"/>
    </row>
    <row r="216" spans="1:8" ht="15.6" x14ac:dyDescent="0.3">
      <c r="A216" s="194"/>
      <c r="B216" s="195"/>
      <c r="C216" s="79"/>
      <c r="D216" s="198"/>
      <c r="E216" s="198"/>
      <c r="F216" s="198"/>
      <c r="G216" s="93"/>
      <c r="H216" s="196"/>
    </row>
    <row r="217" spans="1:8" ht="15.6" x14ac:dyDescent="0.3">
      <c r="A217" s="194"/>
      <c r="B217" s="195"/>
      <c r="C217" s="79"/>
      <c r="D217" s="198"/>
      <c r="E217" s="198"/>
      <c r="F217" s="198"/>
      <c r="G217" s="93"/>
      <c r="H217" s="196"/>
    </row>
    <row r="218" spans="1:8" ht="15.6" x14ac:dyDescent="0.3">
      <c r="A218" s="194"/>
      <c r="B218" s="195"/>
      <c r="C218" s="79"/>
      <c r="D218" s="198"/>
      <c r="E218" s="198"/>
      <c r="F218" s="198"/>
      <c r="G218" s="93"/>
      <c r="H218" s="196"/>
    </row>
    <row r="219" spans="1:8" ht="15.6" x14ac:dyDescent="0.3">
      <c r="A219" s="99"/>
      <c r="B219" s="110"/>
      <c r="C219" s="75"/>
      <c r="D219" s="94"/>
      <c r="E219" s="94"/>
      <c r="F219" s="94"/>
      <c r="G219" s="72"/>
      <c r="H219" s="62"/>
    </row>
    <row r="220" spans="1:8" ht="15.6" x14ac:dyDescent="0.3">
      <c r="A220" s="72" t="s">
        <v>47</v>
      </c>
      <c r="B220" s="283"/>
      <c r="C220" s="281"/>
      <c r="D220" s="281"/>
      <c r="E220" s="281"/>
      <c r="F220" s="281"/>
      <c r="G220" s="260"/>
      <c r="H220" s="281"/>
    </row>
    <row r="221" spans="1:8" ht="15.6" x14ac:dyDescent="0.3">
      <c r="A221" s="72" t="s">
        <v>53</v>
      </c>
      <c r="B221" s="284"/>
      <c r="C221" s="282"/>
      <c r="D221" s="282"/>
      <c r="E221" s="282"/>
      <c r="F221" s="282"/>
      <c r="G221" s="265"/>
      <c r="H221" s="282"/>
    </row>
    <row r="222" spans="1:8" ht="15" customHeight="1" x14ac:dyDescent="0.3">
      <c r="A222" s="260" t="s">
        <v>16</v>
      </c>
      <c r="B222" s="111" t="s">
        <v>86</v>
      </c>
      <c r="C222" s="22">
        <v>180</v>
      </c>
      <c r="D222" s="23">
        <v>3.14</v>
      </c>
      <c r="E222" s="23">
        <v>4.58</v>
      </c>
      <c r="F222" s="23">
        <v>28.9</v>
      </c>
      <c r="G222" s="24">
        <v>193</v>
      </c>
      <c r="H222" s="22">
        <v>182</v>
      </c>
    </row>
    <row r="223" spans="1:8" ht="15.6" x14ac:dyDescent="0.3">
      <c r="A223" s="264"/>
      <c r="B223" s="62" t="s">
        <v>32</v>
      </c>
      <c r="C223" s="75">
        <v>180</v>
      </c>
      <c r="D223" s="73">
        <v>2.67</v>
      </c>
      <c r="E223" s="73">
        <v>2.34</v>
      </c>
      <c r="F223" s="73">
        <v>14.31</v>
      </c>
      <c r="G223" s="74">
        <v>89</v>
      </c>
      <c r="H223" s="56">
        <v>413</v>
      </c>
    </row>
    <row r="224" spans="1:8" ht="15.6" x14ac:dyDescent="0.3">
      <c r="A224" s="264"/>
      <c r="B224" s="62" t="s">
        <v>39</v>
      </c>
      <c r="C224" s="75">
        <v>45</v>
      </c>
      <c r="D224" s="73">
        <v>4.7300000000000004</v>
      </c>
      <c r="E224" s="73">
        <v>6.88</v>
      </c>
      <c r="F224" s="73">
        <v>14.56</v>
      </c>
      <c r="G224" s="74">
        <v>139</v>
      </c>
      <c r="H224" s="75">
        <v>3</v>
      </c>
    </row>
    <row r="225" spans="1:8" ht="15.6" x14ac:dyDescent="0.3">
      <c r="A225" s="265"/>
      <c r="B225" s="26" t="s">
        <v>18</v>
      </c>
      <c r="C225" s="151">
        <v>20</v>
      </c>
      <c r="D225" s="152">
        <v>1.58</v>
      </c>
      <c r="E225" s="152">
        <v>0.2</v>
      </c>
      <c r="F225" s="152">
        <v>9.66</v>
      </c>
      <c r="G225" s="153">
        <v>47</v>
      </c>
      <c r="H225" s="6" t="s">
        <v>19</v>
      </c>
    </row>
    <row r="226" spans="1:8" ht="15.6" x14ac:dyDescent="0.3">
      <c r="A226" s="253" t="s">
        <v>20</v>
      </c>
      <c r="B226" s="255"/>
      <c r="C226" s="79">
        <f>SUM(C222:C225)</f>
        <v>425</v>
      </c>
      <c r="D226" s="80">
        <f>SUM(D222:D225)</f>
        <v>12.120000000000001</v>
      </c>
      <c r="E226" s="80">
        <f>SUM(E222:E225)</f>
        <v>14</v>
      </c>
      <c r="F226" s="80">
        <f>SUM(F222:F225)</f>
        <v>67.430000000000007</v>
      </c>
      <c r="G226" s="89">
        <f>SUM(G222:G225)</f>
        <v>468</v>
      </c>
      <c r="H226" s="62"/>
    </row>
    <row r="227" spans="1:8" ht="15.6" x14ac:dyDescent="0.3">
      <c r="A227" s="253"/>
      <c r="B227" s="255"/>
      <c r="C227" s="72"/>
      <c r="D227" s="79">
        <v>1</v>
      </c>
      <c r="E227" s="79">
        <v>1</v>
      </c>
      <c r="F227" s="79">
        <f>F226/D226</f>
        <v>5.5635313531353132</v>
      </c>
      <c r="G227" s="72"/>
      <c r="H227" s="62"/>
    </row>
    <row r="228" spans="1:8" ht="17.25" customHeight="1" x14ac:dyDescent="0.3">
      <c r="A228" s="260" t="s">
        <v>21</v>
      </c>
      <c r="B228" s="62" t="s">
        <v>91</v>
      </c>
      <c r="C228" s="75">
        <v>180</v>
      </c>
      <c r="D228" s="73">
        <v>1.2</v>
      </c>
      <c r="E228" s="73">
        <v>4.03</v>
      </c>
      <c r="F228" s="73">
        <v>6.59</v>
      </c>
      <c r="G228" s="74">
        <v>67.3</v>
      </c>
      <c r="H228" s="75">
        <v>84</v>
      </c>
    </row>
    <row r="229" spans="1:8" ht="14.25" customHeight="1" x14ac:dyDescent="0.3">
      <c r="A229" s="264"/>
      <c r="B229" s="95" t="s">
        <v>78</v>
      </c>
      <c r="C229" s="96">
        <v>70</v>
      </c>
      <c r="D229" s="96">
        <v>10.45</v>
      </c>
      <c r="E229" s="96">
        <v>9.65</v>
      </c>
      <c r="F229" s="96">
        <v>13.02</v>
      </c>
      <c r="G229" s="97">
        <v>183</v>
      </c>
      <c r="H229" s="96">
        <v>299</v>
      </c>
    </row>
    <row r="230" spans="1:8" ht="15.6" x14ac:dyDescent="0.3">
      <c r="A230" s="264"/>
      <c r="B230" s="62" t="s">
        <v>40</v>
      </c>
      <c r="C230" s="75">
        <v>130</v>
      </c>
      <c r="D230" s="73">
        <v>3.91</v>
      </c>
      <c r="E230" s="73">
        <v>5.76</v>
      </c>
      <c r="F230" s="73">
        <v>31.13</v>
      </c>
      <c r="G230" s="74">
        <v>189</v>
      </c>
      <c r="H230" s="75">
        <v>330</v>
      </c>
    </row>
    <row r="231" spans="1:8" ht="14.25" customHeight="1" x14ac:dyDescent="0.3">
      <c r="A231" s="264"/>
      <c r="B231" s="62" t="s">
        <v>54</v>
      </c>
      <c r="C231" s="56">
        <v>180</v>
      </c>
      <c r="D231" s="73">
        <v>0.43</v>
      </c>
      <c r="E231" s="73">
        <v>0.17</v>
      </c>
      <c r="F231" s="73">
        <v>29.2</v>
      </c>
      <c r="G231" s="74">
        <v>120</v>
      </c>
      <c r="H231" s="75">
        <v>394</v>
      </c>
    </row>
    <row r="232" spans="1:8" ht="15.6" x14ac:dyDescent="0.3">
      <c r="A232" s="264"/>
      <c r="B232" s="62" t="s">
        <v>24</v>
      </c>
      <c r="C232" s="174">
        <v>40</v>
      </c>
      <c r="D232" s="44">
        <v>2.64</v>
      </c>
      <c r="E232" s="44">
        <v>0.48</v>
      </c>
      <c r="F232" s="44">
        <v>14.51</v>
      </c>
      <c r="G232" s="157">
        <v>77</v>
      </c>
      <c r="H232" s="56" t="s">
        <v>19</v>
      </c>
    </row>
    <row r="233" spans="1:8" ht="15.6" x14ac:dyDescent="0.3">
      <c r="A233" s="253" t="s">
        <v>25</v>
      </c>
      <c r="B233" s="255"/>
      <c r="C233" s="79">
        <f>SUM(C228:C232)</f>
        <v>600</v>
      </c>
      <c r="D233" s="80">
        <f>SUM(D228:D232)</f>
        <v>18.63</v>
      </c>
      <c r="E233" s="80">
        <f>SUM(E228:E232)</f>
        <v>20.09</v>
      </c>
      <c r="F233" s="80">
        <f>SUM(F228:F232)</f>
        <v>94.45</v>
      </c>
      <c r="G233" s="87">
        <f>SUM(G228:G232)</f>
        <v>636.29999999999995</v>
      </c>
      <c r="H233" s="62"/>
    </row>
    <row r="234" spans="1:8" ht="15.6" x14ac:dyDescent="0.3">
      <c r="A234" s="62"/>
      <c r="B234" s="62"/>
      <c r="C234" s="62"/>
      <c r="D234" s="79">
        <v>1</v>
      </c>
      <c r="E234" s="79">
        <f>E233/D233</f>
        <v>1.0783682232957597</v>
      </c>
      <c r="F234" s="79">
        <f>F233/D233</f>
        <v>5.0697799248523889</v>
      </c>
      <c r="G234" s="72"/>
      <c r="H234" s="62"/>
    </row>
    <row r="235" spans="1:8" ht="15.6" x14ac:dyDescent="0.3">
      <c r="A235" s="72" t="s">
        <v>26</v>
      </c>
      <c r="B235" s="172" t="s">
        <v>118</v>
      </c>
      <c r="C235" s="3">
        <v>150</v>
      </c>
      <c r="D235" s="4">
        <v>7.85</v>
      </c>
      <c r="E235" s="4">
        <v>8.6300000000000008</v>
      </c>
      <c r="F235" s="4">
        <v>27.05</v>
      </c>
      <c r="G235" s="5">
        <v>222</v>
      </c>
      <c r="H235" s="3">
        <v>225</v>
      </c>
    </row>
    <row r="236" spans="1:8" ht="15.6" x14ac:dyDescent="0.3">
      <c r="A236" s="62"/>
      <c r="B236" s="26" t="s">
        <v>41</v>
      </c>
      <c r="C236" s="75">
        <v>180</v>
      </c>
      <c r="D236" s="148">
        <v>0.06</v>
      </c>
      <c r="E236" s="148">
        <v>0.02</v>
      </c>
      <c r="F236" s="148">
        <v>9.99</v>
      </c>
      <c r="G236" s="150">
        <v>40</v>
      </c>
      <c r="H236" s="6">
        <v>411</v>
      </c>
    </row>
    <row r="237" spans="1:8" ht="15.6" x14ac:dyDescent="0.3">
      <c r="A237" s="253" t="s">
        <v>28</v>
      </c>
      <c r="B237" s="255"/>
      <c r="C237" s="79">
        <f>SUM(C235:C236)</f>
        <v>330</v>
      </c>
      <c r="D237" s="80">
        <f>SUM(D235:D236)</f>
        <v>7.9099999999999993</v>
      </c>
      <c r="E237" s="80">
        <f>SUM(E235:E236)</f>
        <v>8.65</v>
      </c>
      <c r="F237" s="80">
        <f>SUM(F235:F236)</f>
        <v>37.04</v>
      </c>
      <c r="G237" s="93">
        <f>SUM(G235:G236)</f>
        <v>262</v>
      </c>
      <c r="H237" s="72"/>
    </row>
    <row r="238" spans="1:8" ht="15.6" x14ac:dyDescent="0.3">
      <c r="A238" s="253"/>
      <c r="B238" s="255"/>
      <c r="C238" s="72"/>
      <c r="D238" s="79">
        <v>1</v>
      </c>
      <c r="E238" s="79">
        <f>E237/D237</f>
        <v>1.0935524652338813</v>
      </c>
      <c r="F238" s="79">
        <f>F237/D237</f>
        <v>4.6826801517067009</v>
      </c>
      <c r="G238" s="72"/>
      <c r="H238" s="72"/>
    </row>
    <row r="239" spans="1:8" ht="15.6" x14ac:dyDescent="0.3">
      <c r="A239" s="268" t="s">
        <v>29</v>
      </c>
      <c r="B239" s="269"/>
      <c r="C239" s="79">
        <f>SUM(C226,C233,C237)</f>
        <v>1355</v>
      </c>
      <c r="D239" s="122">
        <f>SUM(D226,D233,D237)</f>
        <v>38.659999999999997</v>
      </c>
      <c r="E239" s="122">
        <f>SUM(E226,E233,E237)</f>
        <v>42.74</v>
      </c>
      <c r="F239" s="122">
        <f>SUM(F226,F233,F237)</f>
        <v>198.92</v>
      </c>
      <c r="G239" s="93">
        <f>SUM(G226,G233,G237)</f>
        <v>1366.3</v>
      </c>
      <c r="H239" s="62"/>
    </row>
    <row r="240" spans="1:8" ht="15.6" x14ac:dyDescent="0.3">
      <c r="A240" s="194"/>
      <c r="B240" s="195"/>
      <c r="C240" s="79"/>
      <c r="D240" s="198"/>
      <c r="E240" s="198"/>
      <c r="F240" s="198"/>
      <c r="G240" s="93"/>
      <c r="H240" s="196"/>
    </row>
    <row r="241" spans="1:8" ht="15.6" x14ac:dyDescent="0.3">
      <c r="A241" s="194"/>
      <c r="B241" s="195"/>
      <c r="C241" s="79"/>
      <c r="D241" s="198"/>
      <c r="E241" s="198"/>
      <c r="F241" s="198"/>
      <c r="G241" s="93"/>
      <c r="H241" s="196"/>
    </row>
    <row r="242" spans="1:8" ht="15.6" x14ac:dyDescent="0.3">
      <c r="A242" s="194"/>
      <c r="B242" s="195"/>
      <c r="C242" s="79"/>
      <c r="D242" s="198"/>
      <c r="E242" s="198"/>
      <c r="F242" s="198"/>
      <c r="G242" s="93"/>
      <c r="H242" s="196"/>
    </row>
    <row r="243" spans="1:8" ht="15.6" x14ac:dyDescent="0.3">
      <c r="A243" s="194"/>
      <c r="B243" s="195"/>
      <c r="C243" s="79"/>
      <c r="D243" s="198"/>
      <c r="E243" s="198"/>
      <c r="F243" s="198"/>
      <c r="G243" s="93"/>
      <c r="H243" s="196"/>
    </row>
    <row r="244" spans="1:8" ht="15.6" x14ac:dyDescent="0.3">
      <c r="A244" s="194"/>
      <c r="B244" s="195"/>
      <c r="C244" s="79"/>
      <c r="D244" s="198"/>
      <c r="E244" s="198"/>
      <c r="F244" s="198"/>
      <c r="G244" s="93"/>
      <c r="H244" s="196"/>
    </row>
    <row r="245" spans="1:8" ht="15.6" x14ac:dyDescent="0.3">
      <c r="A245" s="194"/>
      <c r="B245" s="195"/>
      <c r="C245" s="79"/>
      <c r="D245" s="198"/>
      <c r="E245" s="198"/>
      <c r="F245" s="198"/>
      <c r="G245" s="93"/>
      <c r="H245" s="196"/>
    </row>
    <row r="246" spans="1:8" ht="15.6" x14ac:dyDescent="0.3">
      <c r="A246" s="194"/>
      <c r="B246" s="195"/>
      <c r="C246" s="79"/>
      <c r="D246" s="198"/>
      <c r="E246" s="198"/>
      <c r="F246" s="198"/>
      <c r="G246" s="93"/>
      <c r="H246" s="196"/>
    </row>
    <row r="247" spans="1:8" ht="15.6" x14ac:dyDescent="0.3">
      <c r="A247" s="194"/>
      <c r="B247" s="195"/>
      <c r="C247" s="79"/>
      <c r="D247" s="198"/>
      <c r="E247" s="198"/>
      <c r="F247" s="198"/>
      <c r="G247" s="93"/>
      <c r="H247" s="196"/>
    </row>
    <row r="248" spans="1:8" ht="15.6" x14ac:dyDescent="0.3">
      <c r="A248" s="194"/>
      <c r="B248" s="195"/>
      <c r="C248" s="79"/>
      <c r="D248" s="198"/>
      <c r="E248" s="198"/>
      <c r="F248" s="198"/>
      <c r="G248" s="93"/>
      <c r="H248" s="196"/>
    </row>
    <row r="249" spans="1:8" ht="15.6" x14ac:dyDescent="0.3">
      <c r="A249" s="194"/>
      <c r="B249" s="195"/>
      <c r="C249" s="79"/>
      <c r="D249" s="198"/>
      <c r="E249" s="198"/>
      <c r="F249" s="198"/>
      <c r="G249" s="93"/>
      <c r="H249" s="196"/>
    </row>
    <row r="250" spans="1:8" ht="15.6" x14ac:dyDescent="0.3">
      <c r="A250" s="194"/>
      <c r="B250" s="195"/>
      <c r="C250" s="79"/>
      <c r="D250" s="198"/>
      <c r="E250" s="198"/>
      <c r="F250" s="198"/>
      <c r="G250" s="93"/>
      <c r="H250" s="196"/>
    </row>
    <row r="251" spans="1:8" ht="15.6" x14ac:dyDescent="0.3">
      <c r="A251" s="72" t="s">
        <v>47</v>
      </c>
      <c r="B251" s="72"/>
      <c r="C251" s="62"/>
      <c r="D251" s="94"/>
      <c r="E251" s="94"/>
      <c r="F251" s="94"/>
      <c r="G251" s="62"/>
      <c r="H251" s="62"/>
    </row>
    <row r="252" spans="1:8" ht="15.6" x14ac:dyDescent="0.3">
      <c r="A252" s="72" t="s">
        <v>55</v>
      </c>
      <c r="B252" s="72"/>
      <c r="C252" s="62"/>
      <c r="D252" s="62"/>
      <c r="E252" s="62"/>
      <c r="F252" s="62"/>
      <c r="G252" s="62"/>
      <c r="H252" s="62"/>
    </row>
    <row r="253" spans="1:8" ht="15.75" customHeight="1" x14ac:dyDescent="0.3">
      <c r="A253" s="250" t="s">
        <v>16</v>
      </c>
      <c r="B253" s="62" t="s">
        <v>92</v>
      </c>
      <c r="C253" s="75">
        <v>180</v>
      </c>
      <c r="D253" s="73">
        <v>4.8600000000000003</v>
      </c>
      <c r="E253" s="73">
        <v>5.0999999999999996</v>
      </c>
      <c r="F253" s="73">
        <v>25.82</v>
      </c>
      <c r="G253" s="74">
        <v>164</v>
      </c>
      <c r="H253" s="75">
        <v>182</v>
      </c>
    </row>
    <row r="254" spans="1:8" ht="15.6" x14ac:dyDescent="0.3">
      <c r="A254" s="251"/>
      <c r="B254" s="63" t="s">
        <v>35</v>
      </c>
      <c r="C254" s="75">
        <v>180</v>
      </c>
      <c r="D254" s="73">
        <v>3.67</v>
      </c>
      <c r="E254" s="73">
        <v>3.19</v>
      </c>
      <c r="F254" s="73">
        <v>15.82</v>
      </c>
      <c r="G254" s="74">
        <v>107</v>
      </c>
      <c r="H254" s="75">
        <v>416</v>
      </c>
    </row>
    <row r="255" spans="1:8" ht="15.6" x14ac:dyDescent="0.3">
      <c r="A255" s="251"/>
      <c r="B255" s="53" t="s">
        <v>66</v>
      </c>
      <c r="C255" s="52">
        <v>40</v>
      </c>
      <c r="D255" s="4">
        <v>2.4500000000000002</v>
      </c>
      <c r="E255" s="4">
        <v>7.05</v>
      </c>
      <c r="F255" s="4">
        <v>14.62</v>
      </c>
      <c r="G255" s="5">
        <v>136</v>
      </c>
      <c r="H255" s="6">
        <v>1</v>
      </c>
    </row>
    <row r="256" spans="1:8" ht="15.6" x14ac:dyDescent="0.3">
      <c r="A256" s="252"/>
      <c r="B256" s="26" t="s">
        <v>18</v>
      </c>
      <c r="C256" s="151">
        <v>20</v>
      </c>
      <c r="D256" s="152">
        <v>1.58</v>
      </c>
      <c r="E256" s="152">
        <v>0.2</v>
      </c>
      <c r="F256" s="152">
        <v>9.66</v>
      </c>
      <c r="G256" s="153">
        <v>47</v>
      </c>
      <c r="H256" s="6" t="s">
        <v>19</v>
      </c>
    </row>
    <row r="257" spans="1:8" ht="15.6" x14ac:dyDescent="0.3">
      <c r="A257" s="253" t="s">
        <v>20</v>
      </c>
      <c r="B257" s="255"/>
      <c r="C257" s="79">
        <f>SUM(C253:C256)</f>
        <v>420</v>
      </c>
      <c r="D257" s="80">
        <f>SUM(D253:D256)</f>
        <v>12.56</v>
      </c>
      <c r="E257" s="80">
        <f>SUM(E253:E256)</f>
        <v>15.54</v>
      </c>
      <c r="F257" s="80">
        <f>SUM(F253:F256)</f>
        <v>65.92</v>
      </c>
      <c r="G257" s="93">
        <f>SUM(G253:G256)</f>
        <v>454</v>
      </c>
      <c r="H257" s="62"/>
    </row>
    <row r="258" spans="1:8" ht="15.6" x14ac:dyDescent="0.3">
      <c r="A258" s="253"/>
      <c r="B258" s="255"/>
      <c r="C258" s="72"/>
      <c r="D258" s="79">
        <v>1</v>
      </c>
      <c r="E258" s="79">
        <v>1</v>
      </c>
      <c r="F258" s="79">
        <f>F257/D257</f>
        <v>5.2484076433121016</v>
      </c>
      <c r="G258" s="72"/>
      <c r="H258" s="62"/>
    </row>
    <row r="259" spans="1:8" ht="15" customHeight="1" x14ac:dyDescent="0.3">
      <c r="A259" s="260" t="s">
        <v>21</v>
      </c>
      <c r="B259" s="62" t="s">
        <v>93</v>
      </c>
      <c r="C259" s="75">
        <v>180</v>
      </c>
      <c r="D259" s="73">
        <v>3.69</v>
      </c>
      <c r="E259" s="73">
        <v>4.3499999999999996</v>
      </c>
      <c r="F259" s="73">
        <v>7.95</v>
      </c>
      <c r="G259" s="73">
        <v>85.2</v>
      </c>
      <c r="H259" s="75">
        <v>63</v>
      </c>
    </row>
    <row r="260" spans="1:8" ht="15.6" x14ac:dyDescent="0.3">
      <c r="A260" s="264"/>
      <c r="B260" s="26" t="s">
        <v>119</v>
      </c>
      <c r="C260" s="6">
        <v>80</v>
      </c>
      <c r="D260" s="4">
        <v>7.15</v>
      </c>
      <c r="E260" s="4">
        <v>8.7200000000000006</v>
      </c>
      <c r="F260" s="4">
        <v>13.63</v>
      </c>
      <c r="G260" s="5">
        <v>188</v>
      </c>
      <c r="H260" s="3">
        <v>276</v>
      </c>
    </row>
    <row r="261" spans="1:8" ht="15" customHeight="1" x14ac:dyDescent="0.3">
      <c r="A261" s="264"/>
      <c r="B261" s="175" t="s">
        <v>120</v>
      </c>
      <c r="C261" s="56">
        <v>130</v>
      </c>
      <c r="D261" s="56">
        <v>4.91</v>
      </c>
      <c r="E261" s="56">
        <v>6.29</v>
      </c>
      <c r="F261" s="56">
        <v>25.93</v>
      </c>
      <c r="G261" s="74">
        <v>143</v>
      </c>
      <c r="H261" s="56">
        <v>335</v>
      </c>
    </row>
    <row r="262" spans="1:8" ht="15.75" customHeight="1" x14ac:dyDescent="0.3">
      <c r="A262" s="264"/>
      <c r="B262" s="62" t="s">
        <v>44</v>
      </c>
      <c r="C262" s="75">
        <v>180</v>
      </c>
      <c r="D262" s="73">
        <v>0.43</v>
      </c>
      <c r="E262" s="73">
        <v>0.17</v>
      </c>
      <c r="F262" s="73">
        <v>25.6</v>
      </c>
      <c r="G262" s="74">
        <v>120</v>
      </c>
      <c r="H262" s="75">
        <v>394</v>
      </c>
    </row>
    <row r="263" spans="1:8" ht="15.6" x14ac:dyDescent="0.3">
      <c r="A263" s="265"/>
      <c r="B263" s="62" t="s">
        <v>24</v>
      </c>
      <c r="C263" s="174">
        <v>40</v>
      </c>
      <c r="D263" s="44">
        <v>2.64</v>
      </c>
      <c r="E263" s="44">
        <v>0.48</v>
      </c>
      <c r="F263" s="44">
        <v>14.51</v>
      </c>
      <c r="G263" s="157">
        <v>77</v>
      </c>
      <c r="H263" s="56" t="s">
        <v>19</v>
      </c>
    </row>
    <row r="264" spans="1:8" ht="15.6" x14ac:dyDescent="0.3">
      <c r="A264" s="253" t="s">
        <v>25</v>
      </c>
      <c r="B264" s="255"/>
      <c r="C264" s="79">
        <f>SUM(C259:C263)</f>
        <v>610</v>
      </c>
      <c r="D264" s="80">
        <f>SUM(D259:D263)</f>
        <v>18.82</v>
      </c>
      <c r="E264" s="80">
        <f>SUM(E259:E263)</f>
        <v>20.010000000000002</v>
      </c>
      <c r="F264" s="80">
        <f>SUM(F259:F263)</f>
        <v>87.620000000000019</v>
      </c>
      <c r="G264" s="93">
        <f>SUM(G259:G263)</f>
        <v>613.20000000000005</v>
      </c>
      <c r="H264" s="62"/>
    </row>
    <row r="265" spans="1:8" ht="15.6" x14ac:dyDescent="0.3">
      <c r="A265" s="253"/>
      <c r="B265" s="255"/>
      <c r="C265" s="62"/>
      <c r="D265" s="79">
        <v>1</v>
      </c>
      <c r="E265" s="79">
        <f>E264/D264</f>
        <v>1.0632306057385761</v>
      </c>
      <c r="F265" s="79">
        <f>F264/D264</f>
        <v>4.655685441020192</v>
      </c>
      <c r="G265" s="72"/>
      <c r="H265" s="62"/>
    </row>
    <row r="266" spans="1:8" ht="16.5" customHeight="1" x14ac:dyDescent="0.3">
      <c r="A266" s="260" t="s">
        <v>26</v>
      </c>
      <c r="B266" s="176" t="s">
        <v>114</v>
      </c>
      <c r="C266" s="3">
        <v>150</v>
      </c>
      <c r="D266" s="4">
        <v>4.09</v>
      </c>
      <c r="E266" s="4">
        <v>7.07</v>
      </c>
      <c r="F266" s="4">
        <v>16.96</v>
      </c>
      <c r="G266" s="5">
        <v>179</v>
      </c>
      <c r="H266" s="3">
        <v>164</v>
      </c>
    </row>
    <row r="267" spans="1:8" ht="15.6" x14ac:dyDescent="0.3">
      <c r="A267" s="264"/>
      <c r="B267" s="158" t="s">
        <v>116</v>
      </c>
      <c r="C267" s="3">
        <v>180</v>
      </c>
      <c r="D267" s="4">
        <v>1.8</v>
      </c>
      <c r="E267" s="4">
        <v>0.18</v>
      </c>
      <c r="F267" s="4">
        <v>6.22</v>
      </c>
      <c r="G267" s="5">
        <v>42</v>
      </c>
      <c r="H267" s="159">
        <v>418</v>
      </c>
    </row>
    <row r="268" spans="1:8" ht="15.6" x14ac:dyDescent="0.3">
      <c r="A268" s="178"/>
      <c r="B268" s="158" t="s">
        <v>115</v>
      </c>
      <c r="C268" s="151">
        <v>20</v>
      </c>
      <c r="D268" s="152">
        <v>1.58</v>
      </c>
      <c r="E268" s="152">
        <v>0.2</v>
      </c>
      <c r="F268" s="152">
        <v>9.66</v>
      </c>
      <c r="G268" s="153">
        <v>47</v>
      </c>
      <c r="H268" s="159" t="s">
        <v>19</v>
      </c>
    </row>
    <row r="269" spans="1:8" ht="15.6" x14ac:dyDescent="0.3">
      <c r="A269" s="253" t="s">
        <v>28</v>
      </c>
      <c r="B269" s="255"/>
      <c r="C269" s="79">
        <f>SUM(C266:C268)</f>
        <v>350</v>
      </c>
      <c r="D269" s="177">
        <f>SUM(D266:D268)</f>
        <v>7.47</v>
      </c>
      <c r="E269" s="177">
        <f>SUM(E266:E268)</f>
        <v>7.45</v>
      </c>
      <c r="F269" s="177">
        <f>SUM(F266:F268)</f>
        <v>32.840000000000003</v>
      </c>
      <c r="G269" s="87">
        <f>SUM(G266:G268)</f>
        <v>268</v>
      </c>
      <c r="H269" s="62"/>
    </row>
    <row r="270" spans="1:8" ht="15.6" x14ac:dyDescent="0.3">
      <c r="A270" s="253"/>
      <c r="B270" s="255"/>
      <c r="C270" s="72"/>
      <c r="D270" s="79">
        <v>1</v>
      </c>
      <c r="E270" s="79">
        <f>E269/D269</f>
        <v>0.997322623828648</v>
      </c>
      <c r="F270" s="79">
        <f>F269/D269</f>
        <v>4.3962516733601076</v>
      </c>
      <c r="G270" s="89"/>
      <c r="H270" s="62"/>
    </row>
    <row r="271" spans="1:8" ht="15.6" x14ac:dyDescent="0.3">
      <c r="A271" s="268" t="s">
        <v>29</v>
      </c>
      <c r="B271" s="269"/>
      <c r="C271" s="79">
        <f>SUM(C257,C264,C269)</f>
        <v>1380</v>
      </c>
      <c r="D271" s="80">
        <f>SUM(D257,D264,D269)</f>
        <v>38.85</v>
      </c>
      <c r="E271" s="80">
        <f>SUM(E257,E264,E269)</f>
        <v>43</v>
      </c>
      <c r="F271" s="80">
        <f>SUM(F257,F264,F269)</f>
        <v>186.38000000000002</v>
      </c>
      <c r="G271" s="87">
        <f>SUM(G257,G264,G269)</f>
        <v>1335.2</v>
      </c>
      <c r="H271" s="62"/>
    </row>
    <row r="272" spans="1:8" ht="15.6" x14ac:dyDescent="0.3">
      <c r="A272" s="194"/>
      <c r="B272" s="195"/>
      <c r="C272" s="79"/>
      <c r="D272" s="198"/>
      <c r="E272" s="198"/>
      <c r="F272" s="198"/>
      <c r="G272" s="87"/>
      <c r="H272" s="196"/>
    </row>
    <row r="273" spans="1:8" ht="15.6" x14ac:dyDescent="0.3">
      <c r="A273" s="194"/>
      <c r="B273" s="195"/>
      <c r="C273" s="79"/>
      <c r="D273" s="198"/>
      <c r="E273" s="198"/>
      <c r="F273" s="198"/>
      <c r="G273" s="87"/>
      <c r="H273" s="196"/>
    </row>
    <row r="274" spans="1:8" ht="15.6" x14ac:dyDescent="0.3">
      <c r="A274" s="194"/>
      <c r="B274" s="195"/>
      <c r="C274" s="79"/>
      <c r="D274" s="198"/>
      <c r="E274" s="198"/>
      <c r="F274" s="198"/>
      <c r="G274" s="87"/>
      <c r="H274" s="196"/>
    </row>
    <row r="275" spans="1:8" ht="15.6" x14ac:dyDescent="0.3">
      <c r="A275" s="194"/>
      <c r="B275" s="195"/>
      <c r="C275" s="79"/>
      <c r="D275" s="198"/>
      <c r="E275" s="198"/>
      <c r="F275" s="198"/>
      <c r="G275" s="87"/>
      <c r="H275" s="196"/>
    </row>
    <row r="276" spans="1:8" ht="15.6" x14ac:dyDescent="0.3">
      <c r="A276" s="194"/>
      <c r="B276" s="195"/>
      <c r="C276" s="79"/>
      <c r="D276" s="198"/>
      <c r="E276" s="198"/>
      <c r="F276" s="198"/>
      <c r="G276" s="87"/>
      <c r="H276" s="196"/>
    </row>
    <row r="277" spans="1:8" ht="15.6" x14ac:dyDescent="0.3">
      <c r="A277" s="194"/>
      <c r="B277" s="195"/>
      <c r="C277" s="79"/>
      <c r="D277" s="198"/>
      <c r="E277" s="198"/>
      <c r="F277" s="198"/>
      <c r="G277" s="87"/>
      <c r="H277" s="196"/>
    </row>
    <row r="278" spans="1:8" ht="15.6" x14ac:dyDescent="0.3">
      <c r="A278" s="194"/>
      <c r="B278" s="195"/>
      <c r="C278" s="79"/>
      <c r="D278" s="198"/>
      <c r="E278" s="198"/>
      <c r="F278" s="198"/>
      <c r="G278" s="87"/>
      <c r="H278" s="196"/>
    </row>
    <row r="279" spans="1:8" ht="15.6" x14ac:dyDescent="0.3">
      <c r="A279" s="194"/>
      <c r="B279" s="195"/>
      <c r="C279" s="79"/>
      <c r="D279" s="198"/>
      <c r="E279" s="198"/>
      <c r="F279" s="198"/>
      <c r="G279" s="87"/>
      <c r="H279" s="196"/>
    </row>
    <row r="280" spans="1:8" ht="15.6" x14ac:dyDescent="0.3">
      <c r="A280" s="194"/>
      <c r="B280" s="195"/>
      <c r="C280" s="79"/>
      <c r="D280" s="198"/>
      <c r="E280" s="198"/>
      <c r="F280" s="198"/>
      <c r="G280" s="87"/>
      <c r="H280" s="196"/>
    </row>
    <row r="281" spans="1:8" ht="15.6" x14ac:dyDescent="0.3">
      <c r="A281" s="194"/>
      <c r="B281" s="195"/>
      <c r="C281" s="79"/>
      <c r="D281" s="198"/>
      <c r="E281" s="198"/>
      <c r="F281" s="198"/>
      <c r="G281" s="87"/>
      <c r="H281" s="196"/>
    </row>
    <row r="282" spans="1:8" ht="15.6" x14ac:dyDescent="0.3">
      <c r="A282" s="194"/>
      <c r="B282" s="195"/>
      <c r="C282" s="79"/>
      <c r="D282" s="198"/>
      <c r="E282" s="198"/>
      <c r="F282" s="198"/>
      <c r="G282" s="87"/>
      <c r="H282" s="196"/>
    </row>
    <row r="283" spans="1:8" ht="15.6" x14ac:dyDescent="0.3">
      <c r="A283" s="72" t="s">
        <v>57</v>
      </c>
      <c r="B283" s="259"/>
      <c r="C283" s="258"/>
      <c r="D283" s="258"/>
      <c r="E283" s="258"/>
      <c r="F283" s="258"/>
      <c r="G283" s="258"/>
      <c r="H283" s="258"/>
    </row>
    <row r="284" spans="1:8" ht="15.6" x14ac:dyDescent="0.3">
      <c r="A284" s="72" t="s">
        <v>58</v>
      </c>
      <c r="B284" s="259"/>
      <c r="C284" s="258"/>
      <c r="D284" s="258"/>
      <c r="E284" s="258"/>
      <c r="F284" s="258"/>
      <c r="G284" s="258"/>
      <c r="H284" s="258"/>
    </row>
    <row r="285" spans="1:8" ht="15" customHeight="1" x14ac:dyDescent="0.3">
      <c r="A285" s="261" t="s">
        <v>16</v>
      </c>
      <c r="B285" s="62" t="s">
        <v>94</v>
      </c>
      <c r="C285" s="75">
        <v>180</v>
      </c>
      <c r="D285" s="73">
        <v>4.0199999999999996</v>
      </c>
      <c r="E285" s="73">
        <v>6.43</v>
      </c>
      <c r="F285" s="73">
        <v>32.700000000000003</v>
      </c>
      <c r="G285" s="74">
        <v>217</v>
      </c>
      <c r="H285" s="75">
        <v>219</v>
      </c>
    </row>
    <row r="286" spans="1:8" ht="15.6" x14ac:dyDescent="0.3">
      <c r="A286" s="262"/>
      <c r="B286" s="86" t="s">
        <v>17</v>
      </c>
      <c r="C286" s="56">
        <v>180</v>
      </c>
      <c r="D286" s="73">
        <v>2.85</v>
      </c>
      <c r="E286" s="73">
        <v>2.41</v>
      </c>
      <c r="F286" s="73">
        <v>14.36</v>
      </c>
      <c r="G286" s="74">
        <v>91</v>
      </c>
      <c r="H286" s="56">
        <v>414</v>
      </c>
    </row>
    <row r="287" spans="1:8" ht="15.6" x14ac:dyDescent="0.3">
      <c r="A287" s="262"/>
      <c r="B287" s="62" t="s">
        <v>18</v>
      </c>
      <c r="C287" s="56">
        <v>40</v>
      </c>
      <c r="D287" s="73">
        <v>3.16</v>
      </c>
      <c r="E287" s="73">
        <v>0.4</v>
      </c>
      <c r="F287" s="73">
        <v>19.32</v>
      </c>
      <c r="G287" s="74">
        <v>94</v>
      </c>
      <c r="H287" s="56" t="s">
        <v>19</v>
      </c>
    </row>
    <row r="288" spans="1:8" ht="15.6" x14ac:dyDescent="0.3">
      <c r="A288" s="263"/>
      <c r="B288" s="63" t="s">
        <v>73</v>
      </c>
      <c r="C288" s="179">
        <v>15</v>
      </c>
      <c r="D288" s="149">
        <v>3.48</v>
      </c>
      <c r="E288" s="149">
        <v>4.43</v>
      </c>
      <c r="F288" s="149" t="s">
        <v>121</v>
      </c>
      <c r="G288" s="150">
        <v>55</v>
      </c>
      <c r="H288" s="159">
        <v>7</v>
      </c>
    </row>
    <row r="289" spans="1:8" ht="15.6" x14ac:dyDescent="0.3">
      <c r="A289" s="253" t="s">
        <v>20</v>
      </c>
      <c r="B289" s="255"/>
      <c r="C289" s="79">
        <f>SUM(C285:C288)</f>
        <v>415</v>
      </c>
      <c r="D289" s="177">
        <f>SUM(D285:D288)</f>
        <v>13.51</v>
      </c>
      <c r="E289" s="177">
        <f>SUM(E285:E288)</f>
        <v>13.67</v>
      </c>
      <c r="F289" s="177">
        <f>SUM(F285:F288)</f>
        <v>66.38</v>
      </c>
      <c r="G289" s="87">
        <f>SUM(G285:G288)</f>
        <v>457</v>
      </c>
      <c r="H289" s="62"/>
    </row>
    <row r="290" spans="1:8" ht="15.6" x14ac:dyDescent="0.3">
      <c r="A290" s="253"/>
      <c r="B290" s="255"/>
      <c r="C290" s="62"/>
      <c r="D290" s="79">
        <v>1</v>
      </c>
      <c r="E290" s="79">
        <v>1</v>
      </c>
      <c r="F290" s="79">
        <f>F289/D289</f>
        <v>4.9133974833456699</v>
      </c>
      <c r="G290" s="72"/>
      <c r="H290" s="62"/>
    </row>
    <row r="291" spans="1:8" ht="15.6" x14ac:dyDescent="0.3">
      <c r="A291" s="261" t="s">
        <v>21</v>
      </c>
      <c r="B291" s="78" t="s">
        <v>95</v>
      </c>
      <c r="C291" s="75">
        <v>200</v>
      </c>
      <c r="D291" s="73">
        <v>3.83</v>
      </c>
      <c r="E291" s="73">
        <v>4.6900000000000004</v>
      </c>
      <c r="F291" s="73">
        <v>11.12</v>
      </c>
      <c r="G291" s="74">
        <v>178</v>
      </c>
      <c r="H291" s="75">
        <v>89</v>
      </c>
    </row>
    <row r="292" spans="1:8" ht="15.6" x14ac:dyDescent="0.3">
      <c r="A292" s="262"/>
      <c r="B292" s="78" t="s">
        <v>123</v>
      </c>
      <c r="C292" s="75">
        <v>180</v>
      </c>
      <c r="D292" s="73">
        <v>10.26</v>
      </c>
      <c r="E292" s="73">
        <v>13.8</v>
      </c>
      <c r="F292" s="73">
        <v>29.08</v>
      </c>
      <c r="G292" s="74">
        <v>274</v>
      </c>
      <c r="H292" s="75">
        <v>315</v>
      </c>
    </row>
    <row r="293" spans="1:8" ht="15.6" x14ac:dyDescent="0.3">
      <c r="A293" s="262"/>
      <c r="B293" s="158" t="s">
        <v>103</v>
      </c>
      <c r="C293" s="148">
        <v>180</v>
      </c>
      <c r="D293" s="148">
        <v>0.12</v>
      </c>
      <c r="E293" s="148">
        <v>0.04</v>
      </c>
      <c r="F293" s="149">
        <v>12.24</v>
      </c>
      <c r="G293" s="150">
        <v>54</v>
      </c>
      <c r="H293" s="148">
        <v>412</v>
      </c>
    </row>
    <row r="294" spans="1:8" ht="15.6" x14ac:dyDescent="0.3">
      <c r="A294" s="262"/>
      <c r="B294" s="78" t="s">
        <v>24</v>
      </c>
      <c r="C294" s="174">
        <v>40</v>
      </c>
      <c r="D294" s="44">
        <v>2.64</v>
      </c>
      <c r="E294" s="44">
        <v>0.48</v>
      </c>
      <c r="F294" s="44">
        <v>14.51</v>
      </c>
      <c r="G294" s="157">
        <v>77</v>
      </c>
      <c r="H294" s="56" t="s">
        <v>19</v>
      </c>
    </row>
    <row r="295" spans="1:8" ht="15.6" x14ac:dyDescent="0.3">
      <c r="A295" s="253" t="s">
        <v>25</v>
      </c>
      <c r="B295" s="255"/>
      <c r="C295" s="79">
        <f>SUM(C291:C294)</f>
        <v>600</v>
      </c>
      <c r="D295" s="80">
        <f>SUM(D291:D294)</f>
        <v>16.849999999999998</v>
      </c>
      <c r="E295" s="80">
        <f>SUM(E291:E294)</f>
        <v>19.010000000000002</v>
      </c>
      <c r="F295" s="80">
        <f>SUM(F291:F294)</f>
        <v>66.95</v>
      </c>
      <c r="G295" s="87">
        <f>SUM(G291:G294)</f>
        <v>583</v>
      </c>
      <c r="H295" s="62"/>
    </row>
    <row r="296" spans="1:8" ht="15.6" x14ac:dyDescent="0.3">
      <c r="A296" s="253"/>
      <c r="B296" s="255"/>
      <c r="C296" s="62"/>
      <c r="D296" s="79">
        <v>1</v>
      </c>
      <c r="E296" s="79">
        <v>1</v>
      </c>
      <c r="F296" s="79">
        <f>F295/D295</f>
        <v>3.9732937685459948</v>
      </c>
      <c r="G296" s="72"/>
      <c r="H296" s="62"/>
    </row>
    <row r="297" spans="1:8" ht="15.6" x14ac:dyDescent="0.3">
      <c r="A297" s="273" t="s">
        <v>26</v>
      </c>
      <c r="B297" s="62" t="s">
        <v>62</v>
      </c>
      <c r="C297" s="75">
        <v>70</v>
      </c>
      <c r="D297" s="73">
        <v>4.0599999999999996</v>
      </c>
      <c r="E297" s="73">
        <v>4.9800000000000004</v>
      </c>
      <c r="F297" s="73">
        <v>28.12</v>
      </c>
      <c r="G297" s="74">
        <v>138</v>
      </c>
      <c r="H297" s="75">
        <v>441</v>
      </c>
    </row>
    <row r="298" spans="1:8" ht="15.6" x14ac:dyDescent="0.3">
      <c r="A298" s="274"/>
      <c r="B298" s="62" t="s">
        <v>63</v>
      </c>
      <c r="C298" s="75">
        <v>180</v>
      </c>
      <c r="D298" s="73">
        <v>5.48</v>
      </c>
      <c r="E298" s="73">
        <v>4.88</v>
      </c>
      <c r="F298" s="73">
        <v>9.07</v>
      </c>
      <c r="G298" s="74">
        <v>102</v>
      </c>
      <c r="H298" s="75">
        <v>419</v>
      </c>
    </row>
    <row r="299" spans="1:8" ht="15.6" x14ac:dyDescent="0.3">
      <c r="A299" s="275"/>
      <c r="B299" s="123" t="s">
        <v>45</v>
      </c>
      <c r="C299" s="75">
        <v>100</v>
      </c>
      <c r="D299" s="73">
        <v>0.4</v>
      </c>
      <c r="E299" s="73">
        <v>0.4</v>
      </c>
      <c r="F299" s="73">
        <v>9.8000000000000007</v>
      </c>
      <c r="G299" s="74">
        <v>44</v>
      </c>
      <c r="H299" s="75">
        <v>386</v>
      </c>
    </row>
    <row r="300" spans="1:8" ht="15.6" x14ac:dyDescent="0.3">
      <c r="A300" s="253" t="s">
        <v>28</v>
      </c>
      <c r="B300" s="255"/>
      <c r="C300" s="79">
        <f>SUM(C297:C299)</f>
        <v>350</v>
      </c>
      <c r="D300" s="177">
        <f>SUM(D297:D299)</f>
        <v>9.94</v>
      </c>
      <c r="E300" s="177">
        <f>SUM(E297:E299)</f>
        <v>10.26</v>
      </c>
      <c r="F300" s="177">
        <f>SUM(F297:F299)</f>
        <v>46.989999999999995</v>
      </c>
      <c r="G300" s="89">
        <f>SUM(G297:G299)</f>
        <v>284</v>
      </c>
      <c r="H300" s="62"/>
    </row>
    <row r="301" spans="1:8" ht="15.6" x14ac:dyDescent="0.3">
      <c r="A301" s="268"/>
      <c r="B301" s="269"/>
      <c r="C301" s="62"/>
      <c r="D301" s="79">
        <v>1</v>
      </c>
      <c r="E301" s="79">
        <v>1</v>
      </c>
      <c r="F301" s="79">
        <f>F300/D300</f>
        <v>4.7273641851106634</v>
      </c>
      <c r="G301" s="72"/>
      <c r="H301" s="62"/>
    </row>
    <row r="302" spans="1:8" ht="15.6" x14ac:dyDescent="0.3">
      <c r="A302" s="268" t="s">
        <v>29</v>
      </c>
      <c r="B302" s="269"/>
      <c r="C302" s="79">
        <f>SUM(C289,C295,C300)</f>
        <v>1365</v>
      </c>
      <c r="D302" s="122">
        <f>SUM(D289,D295,D300)</f>
        <v>40.299999999999997</v>
      </c>
      <c r="E302" s="122">
        <f>SUM(E289,E295,E300)</f>
        <v>42.94</v>
      </c>
      <c r="F302" s="122">
        <f>SUM(F289,F295,F300)</f>
        <v>180.32</v>
      </c>
      <c r="G302" s="93">
        <f>SUM(G289,G295,G300)</f>
        <v>1324</v>
      </c>
      <c r="H302" s="62"/>
    </row>
    <row r="303" spans="1:8" ht="15.6" x14ac:dyDescent="0.3">
      <c r="A303" s="268"/>
      <c r="B303" s="269"/>
      <c r="C303" s="72"/>
      <c r="D303" s="79">
        <v>1</v>
      </c>
      <c r="E303" s="79">
        <v>1</v>
      </c>
      <c r="F303" s="79">
        <f>F302/D302</f>
        <v>4.4744416873449131</v>
      </c>
      <c r="G303" s="72"/>
      <c r="H303" s="62"/>
    </row>
    <row r="304" spans="1:8" ht="15.6" x14ac:dyDescent="0.3">
      <c r="A304" s="279" t="s">
        <v>82</v>
      </c>
      <c r="B304" s="280"/>
      <c r="C304" s="102">
        <f>SUM(C174,C210,C239,C271,C302)/5</f>
        <v>1391</v>
      </c>
      <c r="D304" s="112">
        <f>SUM(D174,D210,D239,D271,D302)/5</f>
        <v>40.491999999999997</v>
      </c>
      <c r="E304" s="112">
        <f>SUM(E174,E210,E239,E271,E302)/5</f>
        <v>42.988</v>
      </c>
      <c r="F304" s="112">
        <f>SUM(F174,F210,F239,F271,F302)/5</f>
        <v>193.304</v>
      </c>
      <c r="G304" s="104">
        <f>SUM(G174,G210,G239,G271,G302)/5</f>
        <v>1332.62</v>
      </c>
      <c r="H304" s="62"/>
    </row>
    <row r="305" spans="1:8" ht="15.6" x14ac:dyDescent="0.3">
      <c r="A305" s="99"/>
      <c r="B305" s="110"/>
      <c r="C305" s="72"/>
      <c r="D305" s="79"/>
      <c r="E305" s="79"/>
      <c r="F305" s="79"/>
      <c r="G305" s="72"/>
      <c r="H305" s="62"/>
    </row>
    <row r="306" spans="1:8" ht="15.6" x14ac:dyDescent="0.3">
      <c r="A306" s="279" t="s">
        <v>46</v>
      </c>
      <c r="B306" s="280"/>
      <c r="C306" s="102">
        <f>AVERAGE(C148,C304)</f>
        <v>1397</v>
      </c>
      <c r="D306" s="112">
        <f>AVERAGE(D148,D304)</f>
        <v>40.825000000000003</v>
      </c>
      <c r="E306" s="112">
        <f>AVERAGE(E148,E304)</f>
        <v>43.8217</v>
      </c>
      <c r="F306" s="112">
        <f>AVERAGE(F148,F304)</f>
        <v>193.20400000000001</v>
      </c>
      <c r="G306" s="104">
        <f>AVERAGE(G148,G304)</f>
        <v>1333.23</v>
      </c>
      <c r="H306" s="84"/>
    </row>
    <row r="307" spans="1:8" ht="15.6" x14ac:dyDescent="0.3">
      <c r="A307" s="113"/>
      <c r="B307" s="113"/>
      <c r="C307" s="114"/>
      <c r="D307" s="115"/>
      <c r="E307" s="115"/>
      <c r="F307" s="102"/>
      <c r="G307" s="114"/>
      <c r="H307" s="113"/>
    </row>
    <row r="308" spans="1:8" x14ac:dyDescent="0.3">
      <c r="A308" s="116"/>
      <c r="B308" s="116"/>
      <c r="C308" s="116"/>
      <c r="D308" s="116"/>
      <c r="E308" s="116"/>
      <c r="F308" s="116"/>
      <c r="G308" s="116"/>
      <c r="H308" s="116"/>
    </row>
    <row r="309" spans="1:8" ht="15.6" x14ac:dyDescent="0.3">
      <c r="A309" s="116"/>
      <c r="B309" s="183"/>
      <c r="C309" s="136"/>
      <c r="D309" s="136"/>
      <c r="E309" s="136"/>
      <c r="F309" s="136"/>
      <c r="G309" s="138"/>
      <c r="H309" s="136"/>
    </row>
    <row r="310" spans="1:8" ht="15.6" x14ac:dyDescent="0.3">
      <c r="B310" s="130"/>
      <c r="C310" s="131"/>
      <c r="D310" s="132"/>
      <c r="E310" s="132"/>
      <c r="F310" s="132"/>
      <c r="G310" s="133"/>
      <c r="H310" s="134"/>
    </row>
    <row r="311" spans="1:8" ht="15.6" x14ac:dyDescent="0.3">
      <c r="B311" s="135"/>
      <c r="C311" s="136"/>
      <c r="D311" s="137"/>
      <c r="E311" s="137"/>
      <c r="F311" s="137"/>
      <c r="G311" s="138"/>
      <c r="H311" s="134"/>
    </row>
    <row r="312" spans="1:8" ht="15.6" x14ac:dyDescent="0.3">
      <c r="B312" s="139"/>
      <c r="C312" s="136"/>
      <c r="D312" s="137"/>
      <c r="E312" s="137"/>
      <c r="F312" s="137"/>
      <c r="G312" s="138"/>
      <c r="H312" s="136"/>
    </row>
  </sheetData>
  <mergeCells count="153">
    <mergeCell ref="A17:A21"/>
    <mergeCell ref="A197:A202"/>
    <mergeCell ref="A228:A232"/>
    <mergeCell ref="A291:A294"/>
    <mergeCell ref="A300:B300"/>
    <mergeCell ref="A301:B301"/>
    <mergeCell ref="A302:B302"/>
    <mergeCell ref="A303:B303"/>
    <mergeCell ref="A304:B304"/>
    <mergeCell ref="A257:B257"/>
    <mergeCell ref="A258:B258"/>
    <mergeCell ref="A259:A263"/>
    <mergeCell ref="A264:B264"/>
    <mergeCell ref="A265:B265"/>
    <mergeCell ref="A266:A267"/>
    <mergeCell ref="A233:B233"/>
    <mergeCell ref="A237:B237"/>
    <mergeCell ref="A238:B238"/>
    <mergeCell ref="A239:B239"/>
    <mergeCell ref="A196:B196"/>
    <mergeCell ref="A203:B203"/>
    <mergeCell ref="A204:B204"/>
    <mergeCell ref="A205:A207"/>
    <mergeCell ref="A208:B208"/>
    <mergeCell ref="G283:G284"/>
    <mergeCell ref="H283:H284"/>
    <mergeCell ref="A285:A288"/>
    <mergeCell ref="A269:B269"/>
    <mergeCell ref="A270:B270"/>
    <mergeCell ref="A271:B271"/>
    <mergeCell ref="B283:B284"/>
    <mergeCell ref="C283:C284"/>
    <mergeCell ref="A306:B306"/>
    <mergeCell ref="A289:B289"/>
    <mergeCell ref="A290:B290"/>
    <mergeCell ref="A295:B295"/>
    <mergeCell ref="A296:B296"/>
    <mergeCell ref="A297:A299"/>
    <mergeCell ref="D283:D284"/>
    <mergeCell ref="E283:E284"/>
    <mergeCell ref="F283:F284"/>
    <mergeCell ref="F220:F221"/>
    <mergeCell ref="G220:G221"/>
    <mergeCell ref="H220:H221"/>
    <mergeCell ref="A226:B226"/>
    <mergeCell ref="A227:B227"/>
    <mergeCell ref="A209:B209"/>
    <mergeCell ref="A210:B210"/>
    <mergeCell ref="B220:B221"/>
    <mergeCell ref="C220:C221"/>
    <mergeCell ref="D220:D221"/>
    <mergeCell ref="E220:E221"/>
    <mergeCell ref="A222:A225"/>
    <mergeCell ref="E189:E190"/>
    <mergeCell ref="F189:F190"/>
    <mergeCell ref="G189:G190"/>
    <mergeCell ref="H189:H190"/>
    <mergeCell ref="A191:A194"/>
    <mergeCell ref="A195:B195"/>
    <mergeCell ref="A172:B172"/>
    <mergeCell ref="A173:B173"/>
    <mergeCell ref="A188:B188"/>
    <mergeCell ref="B189:B190"/>
    <mergeCell ref="C189:C190"/>
    <mergeCell ref="D189:D190"/>
    <mergeCell ref="A159:A161"/>
    <mergeCell ref="A162:B162"/>
    <mergeCell ref="A163:B163"/>
    <mergeCell ref="A168:B168"/>
    <mergeCell ref="A170:A171"/>
    <mergeCell ref="A157:H157"/>
    <mergeCell ref="A141:A143"/>
    <mergeCell ref="A144:B144"/>
    <mergeCell ref="A145:B145"/>
    <mergeCell ref="A146:B146"/>
    <mergeCell ref="A148:B148"/>
    <mergeCell ref="A164:A167"/>
    <mergeCell ref="A132:B132"/>
    <mergeCell ref="A133:B133"/>
    <mergeCell ref="A139:B139"/>
    <mergeCell ref="A140:B140"/>
    <mergeCell ref="C126:C127"/>
    <mergeCell ref="D126:D127"/>
    <mergeCell ref="E126:E127"/>
    <mergeCell ref="A128:A131"/>
    <mergeCell ref="A134:A138"/>
    <mergeCell ref="F126:F127"/>
    <mergeCell ref="G126:G127"/>
    <mergeCell ref="H126:H127"/>
    <mergeCell ref="A109:B109"/>
    <mergeCell ref="A110:A112"/>
    <mergeCell ref="A113:B113"/>
    <mergeCell ref="A114:B114"/>
    <mergeCell ref="A115:B115"/>
    <mergeCell ref="B126:B127"/>
    <mergeCell ref="H95:H96"/>
    <mergeCell ref="A101:B101"/>
    <mergeCell ref="A102:B102"/>
    <mergeCell ref="A103:A107"/>
    <mergeCell ref="A108:B108"/>
    <mergeCell ref="B95:B96"/>
    <mergeCell ref="C95:C96"/>
    <mergeCell ref="D95:D96"/>
    <mergeCell ref="E95:E96"/>
    <mergeCell ref="F95:F96"/>
    <mergeCell ref="G95:G96"/>
    <mergeCell ref="A97:A100"/>
    <mergeCell ref="A75:B75"/>
    <mergeCell ref="A76:A77"/>
    <mergeCell ref="A78:B78"/>
    <mergeCell ref="A79:B79"/>
    <mergeCell ref="A80:B80"/>
    <mergeCell ref="A51:B51"/>
    <mergeCell ref="A64:A67"/>
    <mergeCell ref="A68:B68"/>
    <mergeCell ref="A69:B69"/>
    <mergeCell ref="A74:B74"/>
    <mergeCell ref="A70:A73"/>
    <mergeCell ref="A45:B45"/>
    <mergeCell ref="A46:A48"/>
    <mergeCell ref="A49:B49"/>
    <mergeCell ref="A50:B50"/>
    <mergeCell ref="A27:B27"/>
    <mergeCell ref="A28:B28"/>
    <mergeCell ref="A29:B29"/>
    <mergeCell ref="A33:A36"/>
    <mergeCell ref="A37:B37"/>
    <mergeCell ref="A38:B38"/>
    <mergeCell ref="A39:A43"/>
    <mergeCell ref="A253:A256"/>
    <mergeCell ref="A82:H82"/>
    <mergeCell ref="G1:H1"/>
    <mergeCell ref="D2:H3"/>
    <mergeCell ref="G4:H4"/>
    <mergeCell ref="B5:F5"/>
    <mergeCell ref="A6:D6"/>
    <mergeCell ref="A7:A8"/>
    <mergeCell ref="B7:B8"/>
    <mergeCell ref="D7:F7"/>
    <mergeCell ref="H7:H8"/>
    <mergeCell ref="H9:H10"/>
    <mergeCell ref="A22:B22"/>
    <mergeCell ref="A23:B23"/>
    <mergeCell ref="A15:B15"/>
    <mergeCell ref="B9:B10"/>
    <mergeCell ref="C9:C10"/>
    <mergeCell ref="D9:D10"/>
    <mergeCell ref="E9:E10"/>
    <mergeCell ref="F9:F10"/>
    <mergeCell ref="G9:G10"/>
    <mergeCell ref="A11:A14"/>
    <mergeCell ref="A24:A26"/>
    <mergeCell ref="A44:B4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870C40F193434095DCE83B30EC97DE" ma:contentTypeVersion="0" ma:contentTypeDescription="Создание документа." ma:contentTypeScope="" ma:versionID="64c9fa17d881b1c90424ad684ec0b6d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6BC83B-336C-436B-BA44-AB868E3E732A}"/>
</file>

<file path=customXml/itemProps2.xml><?xml version="1.0" encoding="utf-8"?>
<ds:datastoreItem xmlns:ds="http://schemas.openxmlformats.org/officeDocument/2006/customXml" ds:itemID="{D3C6FF16-89FC-4A53-80D8-B73328433A65}"/>
</file>

<file path=customXml/itemProps3.xml><?xml version="1.0" encoding="utf-8"?>
<ds:datastoreItem xmlns:ds="http://schemas.openxmlformats.org/officeDocument/2006/customXml" ds:itemID="{D930ACD0-915C-47CF-B2BB-94E9582AF3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2025-10-08T11:20:46Z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0x01010080870C40F193434095DCE83B30EC97DE</vt:lpwstr>
  </property>
</Properties>
</file>