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<sst xmlns="http://schemas.openxmlformats.org/spreadsheetml/2006/main" count="166" uniqueCount="99">
  <si>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</si>
  <si>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</si>
  <si>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</si>
  <si>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</si>
  <si>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</si>
  <si>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</si>
  <si>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</si>
  <si>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</si>
  <si>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</si>
  <si>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</si>
  <si>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</si>
  <si>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</si>
  <si>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</si>
  <si>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</si>
  <si>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</si>
  <si>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</si>
  <si>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</si>
  <si>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</si>
  <si>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</si>
  <si>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</si>
  <si>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</si>
  <si>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</si>
  <si>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</si>
  <si>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</si>
  <si>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</si>
  <si>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</si>
  <si>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</si>
  <si>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</si>
  <si>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</si>
  <si>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</si>
  <si>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</si>
  <si>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</si>
  <si>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</si>
  <si>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</si>
  <si>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</si>
  <si>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</si>
  <si>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</si>
  <si>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</si>
  <si>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</si>
  <si>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</si>
  <si>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</si>
  <si>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</si>
  <si>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</si>
  <si>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</si>
  <si>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</si>
  <si>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</si>
  <si>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</si>
  <si>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</si>
  <si>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</si>
  <si>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</si>
  <si>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</si>
  <si>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</si>
  <si>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</si>
  <si>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</si>
  <si>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</si>
  <si>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</si>
  <si>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</si>
  <si>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</si>
  <si>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</si>
  <si>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</si>
  <si>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</si>
  <si>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</si>
  <si>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</si>
  <si>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масло сливоч</t>
  </si>
  <si>
    <t>гр</t>
  </si>
  <si>
    <t>сахар.песок</t>
  </si>
  <si>
    <t>аскобиновая кислота</t>
  </si>
  <si>
    <t>сухофрукты</t>
  </si>
  <si>
    <t xml:space="preserve">выход </t>
  </si>
  <si>
    <t>в гр</t>
  </si>
  <si>
    <t>Иванова В.А.</t>
  </si>
  <si>
    <t>по МБОУ Сурская ООШ</t>
  </si>
  <si>
    <t xml:space="preserve">МБОУ  Сурская ООШ </t>
  </si>
  <si>
    <t>Николаева О.Н.</t>
  </si>
  <si>
    <t>Ивановой В.А.</t>
  </si>
  <si>
    <t>/Николаева О.Н./</t>
  </si>
  <si>
    <t>200/10</t>
  </si>
  <si>
    <t>180/20</t>
  </si>
  <si>
    <t>молоко</t>
  </si>
  <si>
    <t>коф нап</t>
  </si>
  <si>
    <t>морковь</t>
  </si>
  <si>
    <t>лук</t>
  </si>
  <si>
    <t>том паста</t>
  </si>
  <si>
    <t>раст масло</t>
  </si>
  <si>
    <t>мясо кур</t>
  </si>
  <si>
    <t>хлеб</t>
  </si>
  <si>
    <t>нач классы</t>
  </si>
  <si>
    <t>рис</t>
  </si>
  <si>
    <t>рис отв с туш курицей</t>
  </si>
  <si>
    <t>компот из сух с сах витамин</t>
  </si>
  <si>
    <t>капуста</t>
  </si>
  <si>
    <t>консервы рыб</t>
  </si>
  <si>
    <t>конфеты</t>
  </si>
  <si>
    <t>300/100</t>
  </si>
  <si>
    <t>манка</t>
  </si>
  <si>
    <t>картофель</t>
  </si>
  <si>
    <t>фрукт (яблоко)</t>
  </si>
  <si>
    <t>яблоко</t>
  </si>
  <si>
    <t>мая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</si>
</sst>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  <numFmt numFmtId="176" formatCode="0.00000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>
      <alignment wrapText="1"/>
      <protection locked="0"/>
    </xf>
    <xf numFmtId="174" fontId="5" fillId="0" borderId="11" xfId="0" applyNumberFormat="1" applyFont="1" applyFill="1" applyBorder="1" applyAlignment="1" applyProtection="1">
      <alignment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10">
      <selection activeCell="J30" sqref="J30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3" t="s">
        <v>0</v>
      </c>
      <c r="B1" s="163"/>
      <c r="C1" s="163"/>
      <c r="D1" s="163"/>
    </row>
    <row r="2" spans="1:14" ht="12.75">
      <c r="A2" s="163"/>
      <c r="B2" s="163"/>
      <c r="C2" s="163"/>
      <c r="D2" s="163"/>
      <c r="E2" s="4"/>
      <c r="F2" s="4"/>
      <c r="G2" s="171" t="s">
        <v>73</v>
      </c>
      <c r="H2" s="171"/>
      <c r="I2" s="171"/>
      <c r="J2" s="6"/>
      <c r="K2" s="6"/>
      <c r="L2" s="6"/>
      <c r="M2" s="6"/>
      <c r="N2" s="6"/>
    </row>
    <row r="3" spans="1:27" ht="12.75" customHeight="1">
      <c r="A3" s="163"/>
      <c r="B3" s="163"/>
      <c r="C3" s="163"/>
      <c r="D3" s="163"/>
      <c r="E3" s="133" t="s">
        <v>5</v>
      </c>
      <c r="F3" s="133"/>
      <c r="G3" s="133" t="s">
        <v>6</v>
      </c>
      <c r="H3" s="133"/>
      <c r="I3" s="133"/>
      <c r="J3" s="7"/>
      <c r="K3" s="121" t="s">
        <v>7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29</v>
      </c>
      <c r="C5" s="11" t="s">
        <v>3</v>
      </c>
      <c r="D5" s="120" t="s">
        <v>98</v>
      </c>
      <c r="E5" s="120"/>
      <c r="F5" s="120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4" t="s">
        <v>26</v>
      </c>
      <c r="C7" s="134"/>
      <c r="D7" s="134"/>
      <c r="E7" s="134"/>
      <c r="F7" s="134" t="s">
        <v>1</v>
      </c>
      <c r="G7" s="122" t="s">
        <v>28</v>
      </c>
      <c r="H7" s="123"/>
      <c r="I7" s="134" t="s">
        <v>29</v>
      </c>
      <c r="J7" s="134"/>
      <c r="K7" s="128" t="s">
        <v>30</v>
      </c>
      <c r="L7" s="128"/>
      <c r="M7" s="128" t="s">
        <v>2</v>
      </c>
      <c r="N7" s="128"/>
      <c r="P7" s="12" t="s">
        <v>10</v>
      </c>
      <c r="Q7" s="110">
        <v>29</v>
      </c>
      <c r="R7" s="120" t="s">
        <v>98</v>
      </c>
      <c r="S7" s="120"/>
      <c r="T7" s="120"/>
      <c r="U7" s="120"/>
      <c r="V7" s="120">
        <v>2021</v>
      </c>
      <c r="W7" s="120"/>
      <c r="Z7" s="15" t="s">
        <v>11</v>
      </c>
      <c r="AA7" s="129"/>
    </row>
    <row r="8" spans="2:27" s="15" customFormat="1" ht="11.25" customHeight="1">
      <c r="B8" s="134"/>
      <c r="C8" s="134"/>
      <c r="D8" s="134"/>
      <c r="E8" s="134"/>
      <c r="F8" s="134"/>
      <c r="G8" s="124"/>
      <c r="H8" s="125"/>
      <c r="I8" s="134"/>
      <c r="J8" s="134"/>
      <c r="K8" s="128"/>
      <c r="L8" s="128"/>
      <c r="M8" s="128"/>
      <c r="N8" s="128"/>
      <c r="Y8" s="16"/>
      <c r="AA8" s="129"/>
    </row>
    <row r="9" spans="2:27" s="15" customFormat="1" ht="28.5" customHeight="1">
      <c r="B9" s="164" t="s">
        <v>27</v>
      </c>
      <c r="C9" s="165"/>
      <c r="D9" s="134" t="s">
        <v>1</v>
      </c>
      <c r="E9" s="134"/>
      <c r="F9" s="134"/>
      <c r="G9" s="124"/>
      <c r="H9" s="125"/>
      <c r="I9" s="134"/>
      <c r="J9" s="134"/>
      <c r="K9" s="128"/>
      <c r="L9" s="128"/>
      <c r="M9" s="128"/>
      <c r="N9" s="128"/>
      <c r="O9" s="93" t="s">
        <v>31</v>
      </c>
      <c r="P9" s="94"/>
      <c r="Q9" s="94"/>
      <c r="R9" s="140" t="s">
        <v>72</v>
      </c>
      <c r="S9" s="140"/>
      <c r="T9" s="140"/>
      <c r="U9" s="140"/>
      <c r="V9" s="140"/>
      <c r="W9" s="140"/>
      <c r="X9" s="140"/>
      <c r="Y9" s="140"/>
      <c r="Z9" s="94" t="s">
        <v>13</v>
      </c>
      <c r="AA9" s="130"/>
    </row>
    <row r="10" spans="2:27" s="15" customFormat="1" ht="12" customHeight="1">
      <c r="B10" s="166"/>
      <c r="C10" s="167"/>
      <c r="D10" s="134"/>
      <c r="E10" s="134"/>
      <c r="F10" s="134"/>
      <c r="G10" s="126"/>
      <c r="H10" s="127"/>
      <c r="I10" s="134"/>
      <c r="J10" s="134"/>
      <c r="K10" s="128"/>
      <c r="L10" s="128"/>
      <c r="M10" s="128"/>
      <c r="N10" s="128"/>
      <c r="O10" s="93" t="s">
        <v>12</v>
      </c>
      <c r="P10" s="93"/>
      <c r="Q10" s="93"/>
      <c r="R10" s="93"/>
      <c r="S10" s="93"/>
      <c r="T10" s="141"/>
      <c r="U10" s="142"/>
      <c r="V10" s="142"/>
      <c r="W10" s="142"/>
      <c r="X10" s="142"/>
      <c r="Y10" s="142"/>
      <c r="Z10" s="94" t="s">
        <v>14</v>
      </c>
      <c r="AA10" s="131"/>
    </row>
    <row r="11" spans="2:27" s="17" customFormat="1" ht="9" customHeight="1">
      <c r="B11" s="159">
        <v>1</v>
      </c>
      <c r="C11" s="159"/>
      <c r="D11" s="159">
        <v>2</v>
      </c>
      <c r="E11" s="159"/>
      <c r="F11" s="92">
        <v>3</v>
      </c>
      <c r="G11" s="169">
        <v>4</v>
      </c>
      <c r="H11" s="170"/>
      <c r="I11" s="159">
        <v>5</v>
      </c>
      <c r="J11" s="159"/>
      <c r="K11" s="128">
        <v>6</v>
      </c>
      <c r="L11" s="128"/>
      <c r="M11" s="128">
        <v>7</v>
      </c>
      <c r="N11" s="128"/>
      <c r="AA11" s="132"/>
    </row>
    <row r="12" spans="2:27" s="17" customFormat="1" ht="9.75" customHeight="1">
      <c r="B12" s="143"/>
      <c r="C12" s="143"/>
      <c r="D12" s="143"/>
      <c r="E12" s="143"/>
      <c r="F12" s="18"/>
      <c r="G12" s="135"/>
      <c r="H12" s="136"/>
      <c r="I12" s="143"/>
      <c r="J12" s="143"/>
      <c r="K12" s="139"/>
      <c r="L12" s="139"/>
      <c r="M12" s="139"/>
      <c r="N12" s="139"/>
      <c r="AA12" s="107"/>
    </row>
    <row r="13" spans="2:27" s="19" customFormat="1" ht="10.5" customHeight="1">
      <c r="B13" s="143"/>
      <c r="C13" s="143"/>
      <c r="D13" s="143"/>
      <c r="E13" s="143"/>
      <c r="F13" s="86">
        <f>Лист2!I43</f>
        <v>45.214999999999996</v>
      </c>
      <c r="G13" s="137">
        <f>Лист2!H22</f>
        <v>1</v>
      </c>
      <c r="H13" s="138"/>
      <c r="I13" s="162">
        <f>Лист2!J43</f>
        <v>45.214999999999996</v>
      </c>
      <c r="J13" s="134"/>
      <c r="K13" s="160"/>
      <c r="L13" s="160"/>
      <c r="M13" s="161"/>
      <c r="N13" s="161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3"/>
      <c r="C14" s="143"/>
      <c r="D14" s="143"/>
      <c r="E14" s="143"/>
      <c r="F14" s="18"/>
      <c r="G14" s="135"/>
      <c r="H14" s="136"/>
      <c r="I14" s="143"/>
      <c r="J14" s="143"/>
      <c r="K14" s="161"/>
      <c r="L14" s="161"/>
      <c r="M14" s="161"/>
      <c r="N14" s="161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3"/>
      <c r="C15" s="143"/>
      <c r="D15" s="143"/>
      <c r="E15" s="143"/>
      <c r="F15" s="18"/>
      <c r="G15" s="135"/>
      <c r="H15" s="136"/>
      <c r="I15" s="143"/>
      <c r="J15" s="143"/>
      <c r="K15" s="161"/>
      <c r="L15" s="161"/>
      <c r="M15" s="161"/>
      <c r="N15" s="161"/>
      <c r="O15" s="178" t="s">
        <v>61</v>
      </c>
      <c r="P15" s="179"/>
      <c r="Q15" s="179"/>
      <c r="R15" s="173" t="s">
        <v>86</v>
      </c>
      <c r="S15" s="173"/>
      <c r="T15" s="173"/>
      <c r="U15" s="173"/>
      <c r="V15" s="173"/>
      <c r="W15" s="173"/>
      <c r="X15" s="173"/>
      <c r="Y15" s="173"/>
      <c r="Z15" s="108" t="s">
        <v>18</v>
      </c>
      <c r="AA15" s="160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8"/>
      <c r="J16" s="168"/>
      <c r="K16" s="177"/>
      <c r="L16" s="177"/>
      <c r="M16" s="177"/>
      <c r="N16" s="177"/>
      <c r="O16" s="95" t="s">
        <v>55</v>
      </c>
      <c r="P16" s="95"/>
      <c r="Q16" s="95"/>
      <c r="R16" s="95"/>
      <c r="S16" s="95"/>
      <c r="T16" s="95"/>
      <c r="U16" s="95"/>
      <c r="V16" s="56"/>
      <c r="W16" s="171"/>
      <c r="X16" s="171"/>
      <c r="Y16" s="171"/>
      <c r="Z16" s="172"/>
      <c r="AA16" s="160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4" t="s">
        <v>23</v>
      </c>
      <c r="B18" s="145"/>
      <c r="C18" s="145"/>
      <c r="D18" s="145"/>
      <c r="E18" s="145"/>
      <c r="F18" s="145"/>
      <c r="G18" s="174" t="s">
        <v>25</v>
      </c>
      <c r="H18" s="205" t="s">
        <v>32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  <c r="AA18" s="208"/>
    </row>
    <row r="19" spans="1:27" s="25" customFormat="1" ht="5.25" customHeight="1">
      <c r="A19" s="146"/>
      <c r="B19" s="147"/>
      <c r="C19" s="147"/>
      <c r="D19" s="147"/>
      <c r="E19" s="147"/>
      <c r="F19" s="147"/>
      <c r="G19" s="175"/>
      <c r="H19" s="209" t="s">
        <v>33</v>
      </c>
      <c r="I19" s="210"/>
      <c r="J19" s="210"/>
      <c r="K19" s="210"/>
      <c r="L19" s="211"/>
      <c r="M19" s="201" t="s">
        <v>34</v>
      </c>
      <c r="N19" s="202"/>
      <c r="O19" s="202"/>
      <c r="P19" s="202"/>
      <c r="Q19" s="202"/>
      <c r="R19" s="202"/>
      <c r="S19" s="202"/>
      <c r="T19" s="195" t="s">
        <v>35</v>
      </c>
      <c r="U19" s="196"/>
      <c r="V19" s="196"/>
      <c r="W19" s="196"/>
      <c r="X19" s="197"/>
      <c r="Y19" s="180"/>
      <c r="Z19" s="148" t="s">
        <v>20</v>
      </c>
      <c r="AA19" s="149"/>
    </row>
    <row r="20" spans="1:27" s="25" customFormat="1" ht="5.25" customHeight="1" thickBot="1">
      <c r="A20" s="153" t="s">
        <v>51</v>
      </c>
      <c r="B20" s="154"/>
      <c r="C20" s="154"/>
      <c r="D20" s="154"/>
      <c r="E20" s="155"/>
      <c r="F20" s="183" t="s">
        <v>24</v>
      </c>
      <c r="G20" s="175"/>
      <c r="H20" s="212"/>
      <c r="I20" s="213"/>
      <c r="J20" s="213"/>
      <c r="K20" s="213"/>
      <c r="L20" s="214"/>
      <c r="M20" s="203"/>
      <c r="N20" s="204"/>
      <c r="O20" s="204"/>
      <c r="P20" s="204"/>
      <c r="Q20" s="204"/>
      <c r="R20" s="204"/>
      <c r="S20" s="204"/>
      <c r="T20" s="198"/>
      <c r="U20" s="199"/>
      <c r="V20" s="199"/>
      <c r="W20" s="199"/>
      <c r="X20" s="200"/>
      <c r="Y20" s="181"/>
      <c r="Z20" s="150"/>
      <c r="AA20" s="151"/>
    </row>
    <row r="21" spans="1:27" s="25" customFormat="1" ht="45" customHeight="1" thickBot="1">
      <c r="A21" s="156"/>
      <c r="B21" s="157"/>
      <c r="C21" s="157"/>
      <c r="D21" s="157"/>
      <c r="E21" s="158"/>
      <c r="F21" s="184"/>
      <c r="G21" s="176"/>
      <c r="H21" s="98">
        <f>Лист2!D23</f>
        <v>0</v>
      </c>
      <c r="I21" s="99">
        <f>Лист2!D24</f>
        <v>0</v>
      </c>
      <c r="J21" s="99">
        <f>Лист2!D25</f>
        <v>0</v>
      </c>
      <c r="K21" s="99">
        <f>Лист2!D26</f>
        <v>0</v>
      </c>
      <c r="L21" s="100">
        <f>Лист2!D27</f>
        <v>0</v>
      </c>
      <c r="M21" s="101">
        <f>Лист2!D29</f>
        <v>0</v>
      </c>
      <c r="N21" s="102" t="str">
        <f>Лист2!D30</f>
        <v>рис отв с туш курицей</v>
      </c>
      <c r="O21" s="101" t="str">
        <f>Лист2!D31</f>
        <v>компот из сух с сах витамин</v>
      </c>
      <c r="P21" s="101" t="str">
        <f>Лист2!D32</f>
        <v>хлеб</v>
      </c>
      <c r="Q21" s="101" t="str">
        <f>Лист2!D33</f>
        <v>фрукт (яблоко)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2"/>
      <c r="Z21" s="104" t="s">
        <v>21</v>
      </c>
      <c r="AA21" s="105" t="s">
        <v>22</v>
      </c>
    </row>
    <row r="22" spans="1:27" s="28" customFormat="1" ht="12.75" customHeight="1">
      <c r="A22" s="152" t="s">
        <v>94</v>
      </c>
      <c r="B22" s="152"/>
      <c r="C22" s="152"/>
      <c r="D22" s="152"/>
      <c r="E22" s="152"/>
      <c r="F22" s="26" t="s">
        <v>44</v>
      </c>
      <c r="G22" s="55">
        <v>54</v>
      </c>
      <c r="H22" s="30"/>
      <c r="I22" s="31"/>
      <c r="J22" s="31"/>
      <c r="K22" s="31"/>
      <c r="L22" s="34"/>
      <c r="M22" s="32"/>
      <c r="N22" s="33"/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</v>
      </c>
      <c r="AA22" s="62">
        <f aca="true" t="shared" si="0" ref="AA22:AA69">Z22*G22</f>
        <v>0</v>
      </c>
    </row>
    <row r="23" spans="1:27" s="28" customFormat="1" ht="12.75" customHeight="1">
      <c r="A23" s="115" t="s">
        <v>63</v>
      </c>
      <c r="B23" s="115"/>
      <c r="C23" s="115"/>
      <c r="D23" s="115"/>
      <c r="E23" s="115"/>
      <c r="F23" s="29" t="s">
        <v>44</v>
      </c>
      <c r="G23" s="51">
        <v>510</v>
      </c>
      <c r="H23" s="30"/>
      <c r="I23" s="31"/>
      <c r="J23" s="31"/>
      <c r="K23" s="31"/>
      <c r="L23" s="34"/>
      <c r="M23" s="32"/>
      <c r="N23" s="33"/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</v>
      </c>
      <c r="AA23" s="62">
        <f t="shared" si="0"/>
        <v>0</v>
      </c>
    </row>
    <row r="24" spans="1:27" s="28" customFormat="1" ht="12.75" customHeight="1">
      <c r="A24" s="117" t="s">
        <v>65</v>
      </c>
      <c r="B24" s="118"/>
      <c r="C24" s="118"/>
      <c r="D24" s="118"/>
      <c r="E24" s="119"/>
      <c r="F24" s="29" t="s">
        <v>44</v>
      </c>
      <c r="G24" s="51">
        <v>50</v>
      </c>
      <c r="H24" s="30"/>
      <c r="I24" s="31"/>
      <c r="J24" s="31"/>
      <c r="K24" s="31"/>
      <c r="L24" s="34"/>
      <c r="M24" s="32"/>
      <c r="N24" s="33"/>
      <c r="O24" s="113">
        <v>0.02</v>
      </c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0.02</v>
      </c>
      <c r="AA24" s="62">
        <f t="shared" si="0"/>
        <v>1</v>
      </c>
    </row>
    <row r="25" spans="1:27" s="28" customFormat="1" ht="12.75" customHeight="1">
      <c r="A25" s="115" t="s">
        <v>78</v>
      </c>
      <c r="B25" s="115"/>
      <c r="C25" s="115"/>
      <c r="D25" s="115"/>
      <c r="E25" s="115"/>
      <c r="F25" s="29" t="s">
        <v>44</v>
      </c>
      <c r="G25" s="51">
        <v>64</v>
      </c>
      <c r="H25" s="30"/>
      <c r="I25" s="31"/>
      <c r="J25" s="31"/>
      <c r="K25" s="31"/>
      <c r="L25" s="34"/>
      <c r="M25" s="32"/>
      <c r="N25" s="33"/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</v>
      </c>
      <c r="AA25" s="62">
        <f t="shared" si="0"/>
        <v>0</v>
      </c>
    </row>
    <row r="26" spans="1:27" s="28" customFormat="1" ht="12.75" customHeight="1">
      <c r="A26" s="117" t="s">
        <v>56</v>
      </c>
      <c r="B26" s="118"/>
      <c r="C26" s="118"/>
      <c r="D26" s="118"/>
      <c r="E26" s="119"/>
      <c r="F26" s="29" t="s">
        <v>44</v>
      </c>
      <c r="G26" s="51">
        <v>14</v>
      </c>
      <c r="H26" s="30"/>
      <c r="I26" s="73"/>
      <c r="J26" s="73"/>
      <c r="K26" s="31"/>
      <c r="L26" s="34"/>
      <c r="M26" s="32"/>
      <c r="N26" s="33">
        <v>0.01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0.01</v>
      </c>
      <c r="AA26" s="62">
        <f t="shared" si="0"/>
        <v>0.14</v>
      </c>
    </row>
    <row r="27" spans="1:27" s="8" customFormat="1" ht="12.75" customHeight="1">
      <c r="A27" s="117" t="s">
        <v>87</v>
      </c>
      <c r="B27" s="118"/>
      <c r="C27" s="118"/>
      <c r="D27" s="118"/>
      <c r="E27" s="119"/>
      <c r="F27" s="29" t="s">
        <v>44</v>
      </c>
      <c r="G27" s="52">
        <v>86</v>
      </c>
      <c r="H27" s="36"/>
      <c r="I27" s="74"/>
      <c r="J27" s="74"/>
      <c r="K27" s="37"/>
      <c r="L27" s="41"/>
      <c r="M27" s="39"/>
      <c r="N27" s="40">
        <v>0.054</v>
      </c>
      <c r="O27" s="40"/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0.054</v>
      </c>
      <c r="AA27" s="62">
        <f t="shared" si="0"/>
        <v>4.644</v>
      </c>
    </row>
    <row r="28" spans="1:27" s="8" customFormat="1" ht="12.75" customHeight="1">
      <c r="A28" s="115" t="s">
        <v>66</v>
      </c>
      <c r="B28" s="115"/>
      <c r="C28" s="115"/>
      <c r="D28" s="115"/>
      <c r="E28" s="115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5" t="s">
        <v>67</v>
      </c>
      <c r="B29" s="115"/>
      <c r="C29" s="115"/>
      <c r="D29" s="115"/>
      <c r="E29" s="115"/>
      <c r="F29" s="43" t="s">
        <v>44</v>
      </c>
      <c r="G29" s="52">
        <v>230</v>
      </c>
      <c r="H29" s="36"/>
      <c r="I29" s="37"/>
      <c r="J29" s="37"/>
      <c r="K29" s="37"/>
      <c r="L29" s="41"/>
      <c r="M29" s="39"/>
      <c r="N29" s="40"/>
      <c r="O29" s="40">
        <v>0.02</v>
      </c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0.02</v>
      </c>
      <c r="AA29" s="62">
        <f t="shared" si="0"/>
        <v>4.6000000000000005</v>
      </c>
    </row>
    <row r="30" spans="1:27" s="8" customFormat="1" ht="12.75" customHeight="1">
      <c r="A30" s="115" t="s">
        <v>85</v>
      </c>
      <c r="B30" s="115"/>
      <c r="C30" s="115"/>
      <c r="D30" s="115"/>
      <c r="E30" s="115"/>
      <c r="F30" s="43" t="s">
        <v>64</v>
      </c>
      <c r="G30" s="52">
        <v>56</v>
      </c>
      <c r="H30" s="36"/>
      <c r="I30" s="37"/>
      <c r="J30" s="37"/>
      <c r="K30" s="114"/>
      <c r="L30" s="41"/>
      <c r="M30" s="39"/>
      <c r="N30" s="40"/>
      <c r="O30" s="40"/>
      <c r="P30" s="40">
        <v>0.006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0.006</v>
      </c>
      <c r="AA30" s="62">
        <f t="shared" si="0"/>
        <v>0.336</v>
      </c>
    </row>
    <row r="31" spans="1:27" s="8" customFormat="1" ht="12.75" customHeight="1">
      <c r="A31" s="115" t="s">
        <v>79</v>
      </c>
      <c r="B31" s="115"/>
      <c r="C31" s="115"/>
      <c r="D31" s="115"/>
      <c r="E31" s="115"/>
      <c r="F31" s="43" t="s">
        <v>44</v>
      </c>
      <c r="G31" s="52">
        <v>550</v>
      </c>
      <c r="H31" s="36"/>
      <c r="I31" s="37"/>
      <c r="J31" s="37"/>
      <c r="K31" s="37"/>
      <c r="L31" s="41"/>
      <c r="M31" s="39"/>
      <c r="N31" s="40"/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</v>
      </c>
      <c r="AA31" s="62">
        <f t="shared" si="0"/>
        <v>0</v>
      </c>
    </row>
    <row r="32" spans="1:27" s="8" customFormat="1" ht="12.75" customHeight="1">
      <c r="A32" s="117" t="s">
        <v>90</v>
      </c>
      <c r="B32" s="118"/>
      <c r="C32" s="118"/>
      <c r="D32" s="118"/>
      <c r="E32" s="119"/>
      <c r="F32" s="43" t="s">
        <v>44</v>
      </c>
      <c r="G32" s="52">
        <v>15</v>
      </c>
      <c r="H32" s="36"/>
      <c r="I32" s="37"/>
      <c r="J32" s="37"/>
      <c r="K32" s="37"/>
      <c r="L32" s="41"/>
      <c r="M32" s="39"/>
      <c r="N32" s="40"/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</v>
      </c>
      <c r="AA32" s="62">
        <f t="shared" si="0"/>
        <v>0</v>
      </c>
    </row>
    <row r="33" spans="1:27" s="8" customFormat="1" ht="12.75" customHeight="1">
      <c r="A33" s="116" t="s">
        <v>80</v>
      </c>
      <c r="B33" s="116"/>
      <c r="C33" s="116"/>
      <c r="D33" s="116"/>
      <c r="E33" s="116"/>
      <c r="F33" s="43" t="s">
        <v>44</v>
      </c>
      <c r="G33" s="52">
        <v>15</v>
      </c>
      <c r="H33" s="36"/>
      <c r="I33" s="37"/>
      <c r="J33" s="37"/>
      <c r="K33" s="37"/>
      <c r="L33" s="41"/>
      <c r="M33" s="39"/>
      <c r="N33" s="40">
        <v>0.005</v>
      </c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0.005</v>
      </c>
      <c r="AA33" s="62">
        <f t="shared" si="0"/>
        <v>0.075</v>
      </c>
    </row>
    <row r="34" spans="1:27" s="8" customFormat="1" ht="12.75" customHeight="1">
      <c r="A34" s="115" t="s">
        <v>81</v>
      </c>
      <c r="B34" s="115"/>
      <c r="C34" s="115"/>
      <c r="D34" s="115"/>
      <c r="E34" s="115"/>
      <c r="F34" s="43" t="s">
        <v>44</v>
      </c>
      <c r="G34" s="52">
        <v>15</v>
      </c>
      <c r="H34" s="36"/>
      <c r="I34" s="37"/>
      <c r="J34" s="37"/>
      <c r="K34" s="37"/>
      <c r="L34" s="41"/>
      <c r="M34" s="39"/>
      <c r="N34" s="40">
        <v>0.005</v>
      </c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0.005</v>
      </c>
      <c r="AA34" s="62">
        <f t="shared" si="0"/>
        <v>0.075</v>
      </c>
    </row>
    <row r="35" spans="1:27" s="8" customFormat="1" ht="12.75" customHeight="1">
      <c r="A35" s="115" t="s">
        <v>91</v>
      </c>
      <c r="B35" s="115"/>
      <c r="C35" s="115"/>
      <c r="D35" s="115"/>
      <c r="E35" s="115"/>
      <c r="F35" s="43" t="s">
        <v>44</v>
      </c>
      <c r="G35" s="52">
        <v>296</v>
      </c>
      <c r="H35" s="36"/>
      <c r="I35" s="37"/>
      <c r="J35" s="37"/>
      <c r="K35" s="37"/>
      <c r="L35" s="41"/>
      <c r="M35" s="39"/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</v>
      </c>
      <c r="AA35" s="62">
        <f t="shared" si="0"/>
        <v>0</v>
      </c>
    </row>
    <row r="36" spans="1:27" s="8" customFormat="1" ht="12.75" customHeight="1">
      <c r="A36" s="115" t="s">
        <v>92</v>
      </c>
      <c r="B36" s="115"/>
      <c r="C36" s="115"/>
      <c r="D36" s="115"/>
      <c r="E36" s="115"/>
      <c r="F36" s="43" t="s">
        <v>44</v>
      </c>
      <c r="G36" s="52">
        <v>250</v>
      </c>
      <c r="H36" s="36"/>
      <c r="I36" s="37"/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</v>
      </c>
      <c r="AA36" s="62">
        <f t="shared" si="0"/>
        <v>0</v>
      </c>
    </row>
    <row r="37" spans="1:27" s="8" customFormat="1" ht="12.75" customHeight="1">
      <c r="A37" s="116" t="s">
        <v>82</v>
      </c>
      <c r="B37" s="116"/>
      <c r="C37" s="116"/>
      <c r="D37" s="116"/>
      <c r="E37" s="116"/>
      <c r="F37" s="43" t="s">
        <v>44</v>
      </c>
      <c r="G37" s="52">
        <v>65</v>
      </c>
      <c r="H37" s="36"/>
      <c r="I37" s="37"/>
      <c r="J37" s="37"/>
      <c r="K37" s="37"/>
      <c r="L37" s="41"/>
      <c r="M37" s="39"/>
      <c r="N37" s="40">
        <v>0.005</v>
      </c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0.005</v>
      </c>
      <c r="AA37" s="62">
        <f t="shared" si="0"/>
        <v>0.325</v>
      </c>
    </row>
    <row r="38" spans="1:27" s="8" customFormat="1" ht="12.75" customHeight="1">
      <c r="A38" s="115" t="s">
        <v>83</v>
      </c>
      <c r="B38" s="115"/>
      <c r="C38" s="115"/>
      <c r="D38" s="115"/>
      <c r="E38" s="115"/>
      <c r="F38" s="43" t="s">
        <v>44</v>
      </c>
      <c r="G38" s="52">
        <v>120</v>
      </c>
      <c r="H38" s="36"/>
      <c r="I38" s="37"/>
      <c r="J38" s="37"/>
      <c r="K38" s="37"/>
      <c r="L38" s="41"/>
      <c r="M38" s="39"/>
      <c r="N38" s="40">
        <v>0.006</v>
      </c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0.006</v>
      </c>
      <c r="AA38" s="62">
        <f t="shared" si="0"/>
        <v>0.72</v>
      </c>
    </row>
    <row r="39" spans="1:27" s="8" customFormat="1" ht="12.75" customHeight="1">
      <c r="A39" s="115" t="s">
        <v>84</v>
      </c>
      <c r="B39" s="115"/>
      <c r="C39" s="115"/>
      <c r="D39" s="115"/>
      <c r="E39" s="115"/>
      <c r="F39" s="43" t="s">
        <v>44</v>
      </c>
      <c r="G39" s="52">
        <v>200</v>
      </c>
      <c r="H39" s="36"/>
      <c r="I39" s="37"/>
      <c r="J39" s="37"/>
      <c r="K39" s="37"/>
      <c r="L39" s="41"/>
      <c r="M39" s="39"/>
      <c r="N39" s="40">
        <v>0.104</v>
      </c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0.104</v>
      </c>
      <c r="AA39" s="62">
        <f t="shared" si="0"/>
        <v>20.8</v>
      </c>
    </row>
    <row r="40" spans="1:27" s="8" customFormat="1" ht="12.75" customHeight="1">
      <c r="A40" s="115" t="s">
        <v>95</v>
      </c>
      <c r="B40" s="115"/>
      <c r="C40" s="115"/>
      <c r="D40" s="115"/>
      <c r="E40" s="115"/>
      <c r="F40" s="43" t="s">
        <v>44</v>
      </c>
      <c r="G40" s="52">
        <v>15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15" t="s">
        <v>97</v>
      </c>
      <c r="B41" s="115"/>
      <c r="C41" s="115"/>
      <c r="D41" s="115"/>
      <c r="E41" s="115"/>
      <c r="F41" s="43" t="s">
        <v>44</v>
      </c>
      <c r="G41" s="52">
        <v>125</v>
      </c>
      <c r="H41" s="36"/>
      <c r="I41" s="37"/>
      <c r="J41" s="37"/>
      <c r="K41" s="37"/>
      <c r="L41" s="41"/>
      <c r="M41" s="39"/>
      <c r="N41" s="40"/>
      <c r="O41" s="40"/>
      <c r="P41" s="40"/>
      <c r="Q41" s="40">
        <v>0.1</v>
      </c>
      <c r="R41" s="40"/>
      <c r="S41" s="79"/>
      <c r="T41" s="39"/>
      <c r="U41" s="40"/>
      <c r="V41" s="40"/>
      <c r="W41" s="40"/>
      <c r="X41" s="41"/>
      <c r="Y41" s="42"/>
      <c r="Z41" s="61">
        <f t="shared" si="1"/>
        <v>0.1</v>
      </c>
      <c r="AA41" s="62">
        <f t="shared" si="0"/>
        <v>12.5</v>
      </c>
    </row>
    <row r="42" spans="1:27" s="8" customFormat="1" ht="12.75" customHeight="1">
      <c r="A42" s="117"/>
      <c r="B42" s="118"/>
      <c r="C42" s="118"/>
      <c r="D42" s="118"/>
      <c r="E42" s="119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7"/>
      <c r="B43" s="118"/>
      <c r="C43" s="118"/>
      <c r="D43" s="118"/>
      <c r="E43" s="119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17"/>
      <c r="B44" s="118"/>
      <c r="C44" s="118"/>
      <c r="D44" s="118"/>
      <c r="E44" s="119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7"/>
      <c r="B45" s="118"/>
      <c r="C45" s="118"/>
      <c r="D45" s="118"/>
      <c r="E45" s="119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5"/>
      <c r="B46" s="115"/>
      <c r="C46" s="115"/>
      <c r="D46" s="115"/>
      <c r="E46" s="115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5"/>
      <c r="B47" s="115"/>
      <c r="C47" s="115"/>
      <c r="D47" s="115"/>
      <c r="E47" s="115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5"/>
      <c r="B48" s="115"/>
      <c r="C48" s="115"/>
      <c r="D48" s="115"/>
      <c r="E48" s="115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5"/>
      <c r="B49" s="115"/>
      <c r="C49" s="115"/>
      <c r="D49" s="115"/>
      <c r="E49" s="115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7"/>
      <c r="B50" s="118"/>
      <c r="C50" s="118"/>
      <c r="D50" s="118"/>
      <c r="E50" s="119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7"/>
      <c r="B51" s="118"/>
      <c r="C51" s="118"/>
      <c r="D51" s="118"/>
      <c r="E51" s="119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5"/>
      <c r="B52" s="115"/>
      <c r="C52" s="115"/>
      <c r="D52" s="115"/>
      <c r="E52" s="115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5"/>
      <c r="B53" s="115"/>
      <c r="C53" s="115"/>
      <c r="D53" s="115"/>
      <c r="E53" s="115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5"/>
      <c r="B54" s="115"/>
      <c r="C54" s="115"/>
      <c r="D54" s="115"/>
      <c r="E54" s="115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5"/>
      <c r="B55" s="115"/>
      <c r="C55" s="115"/>
      <c r="D55" s="115"/>
      <c r="E55" s="115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7"/>
      <c r="B56" s="118"/>
      <c r="C56" s="118"/>
      <c r="D56" s="118"/>
      <c r="E56" s="119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7"/>
      <c r="B57" s="118"/>
      <c r="C57" s="118"/>
      <c r="D57" s="118"/>
      <c r="E57" s="119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7"/>
      <c r="B58" s="118"/>
      <c r="C58" s="118"/>
      <c r="D58" s="118"/>
      <c r="E58" s="119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7"/>
      <c r="B59" s="118"/>
      <c r="C59" s="118"/>
      <c r="D59" s="118"/>
      <c r="E59" s="119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7"/>
      <c r="B60" s="118"/>
      <c r="C60" s="118"/>
      <c r="D60" s="118"/>
      <c r="E60" s="119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7"/>
      <c r="B61" s="118"/>
      <c r="C61" s="118"/>
      <c r="D61" s="118"/>
      <c r="E61" s="119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7"/>
      <c r="B62" s="118"/>
      <c r="C62" s="118"/>
      <c r="D62" s="118"/>
      <c r="E62" s="119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7"/>
      <c r="B63" s="118"/>
      <c r="C63" s="118"/>
      <c r="D63" s="118"/>
      <c r="E63" s="119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7"/>
      <c r="B64" s="118"/>
      <c r="C64" s="118"/>
      <c r="D64" s="118"/>
      <c r="E64" s="119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7"/>
      <c r="B65" s="118"/>
      <c r="C65" s="118"/>
      <c r="D65" s="118"/>
      <c r="E65" s="119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7"/>
      <c r="B66" s="118"/>
      <c r="C66" s="118"/>
      <c r="D66" s="118"/>
      <c r="E66" s="119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7"/>
      <c r="B67" s="118"/>
      <c r="C67" s="118"/>
      <c r="D67" s="118"/>
      <c r="E67" s="119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7"/>
      <c r="B68" s="118"/>
      <c r="C68" s="118"/>
      <c r="D68" s="118"/>
      <c r="E68" s="119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9"/>
      <c r="B69" s="189"/>
      <c r="C69" s="189"/>
      <c r="D69" s="189"/>
      <c r="E69" s="189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90" t="s">
        <v>47</v>
      </c>
      <c r="B70" s="190"/>
      <c r="C70" s="190"/>
      <c r="D70" s="190"/>
      <c r="E70" s="190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0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0</v>
      </c>
      <c r="J70" s="83">
        <f t="shared" si="2"/>
        <v>0</v>
      </c>
      <c r="K70" s="83">
        <f t="shared" si="2"/>
        <v>0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26.779</v>
      </c>
      <c r="O70" s="83">
        <f t="shared" si="2"/>
        <v>5.6000000000000005</v>
      </c>
      <c r="P70" s="83">
        <f t="shared" si="2"/>
        <v>0.336</v>
      </c>
      <c r="Q70" s="83">
        <f t="shared" si="2"/>
        <v>12.5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0.33499999999999996</v>
      </c>
      <c r="AA70" s="63">
        <f>SUM(AA22:AA69)</f>
        <v>45.215</v>
      </c>
      <c r="AB70" s="46"/>
    </row>
    <row r="71" spans="1:27" s="45" customFormat="1" ht="13.5" customHeight="1">
      <c r="A71" s="191"/>
      <c r="B71" s="191"/>
      <c r="C71" s="191"/>
      <c r="D71" s="191"/>
      <c r="E71" s="191"/>
      <c r="F71" s="47"/>
      <c r="G71" s="76"/>
      <c r="H71" s="81"/>
      <c r="I71" s="81"/>
      <c r="J71" s="81"/>
      <c r="K71" s="193">
        <f>H70+I70+J70+K70+L70</f>
        <v>0</v>
      </c>
      <c r="L71" s="194"/>
      <c r="M71" s="81"/>
      <c r="N71" s="81"/>
      <c r="O71" s="81"/>
      <c r="P71" s="81"/>
      <c r="Q71" s="81"/>
      <c r="R71" s="193">
        <f>M70+N70+O70+P70+Q70+R70+S70</f>
        <v>45.214999999999996</v>
      </c>
      <c r="S71" s="194"/>
      <c r="T71" s="81"/>
      <c r="U71" s="81"/>
      <c r="V71" s="81"/>
      <c r="W71" s="193">
        <f>T70+U70+V70+W70+X70</f>
        <v>0</v>
      </c>
      <c r="X71" s="194"/>
      <c r="Y71" s="60"/>
      <c r="Z71" s="64"/>
      <c r="AA71" s="65"/>
    </row>
    <row r="72" spans="1:27" ht="12.75">
      <c r="A72" s="192"/>
      <c r="B72" s="192"/>
      <c r="C72" s="192"/>
      <c r="D72" s="192"/>
      <c r="E72" s="192"/>
      <c r="G72" s="54"/>
      <c r="Z72" s="58" t="s">
        <v>50</v>
      </c>
      <c r="AA72" s="59">
        <f>H70+I70+J70+K70+L70+M70+N70+O70+P70+Q70+R70+S70+T70+U70+V70+W70+X70+Y70</f>
        <v>45.214999999999996</v>
      </c>
    </row>
    <row r="73" spans="3:27" s="48" customFormat="1" ht="11.25">
      <c r="C73" s="48" t="s">
        <v>36</v>
      </c>
      <c r="I73" s="186"/>
      <c r="J73" s="185"/>
      <c r="K73" s="185"/>
      <c r="M73" s="185" t="s">
        <v>73</v>
      </c>
      <c r="N73" s="185"/>
      <c r="O73" s="185"/>
      <c r="P73" s="185"/>
      <c r="Q73" s="185"/>
      <c r="R73" s="185"/>
      <c r="T73" s="48" t="s">
        <v>38</v>
      </c>
      <c r="V73" s="185"/>
      <c r="W73" s="185"/>
      <c r="X73" s="185"/>
      <c r="Z73" s="185" t="s">
        <v>70</v>
      </c>
      <c r="AA73" s="185"/>
    </row>
    <row r="74" spans="3:27" s="49" customFormat="1" ht="6" customHeight="1">
      <c r="C74" s="187"/>
      <c r="D74" s="187"/>
      <c r="E74" s="187"/>
      <c r="F74" s="187"/>
      <c r="G74" s="187"/>
      <c r="I74" s="187" t="s">
        <v>5</v>
      </c>
      <c r="J74" s="187"/>
      <c r="K74" s="187"/>
      <c r="M74" s="187" t="s">
        <v>6</v>
      </c>
      <c r="N74" s="187"/>
      <c r="O74" s="187"/>
      <c r="P74" s="187"/>
      <c r="Q74" s="187"/>
      <c r="R74" s="187"/>
      <c r="V74" s="187" t="s">
        <v>5</v>
      </c>
      <c r="W74" s="187"/>
      <c r="X74" s="187"/>
      <c r="Z74" s="188" t="s">
        <v>6</v>
      </c>
      <c r="AA74" s="188"/>
    </row>
    <row r="75" spans="3:27" s="48" customFormat="1" ht="11.25">
      <c r="C75" s="48" t="s">
        <v>37</v>
      </c>
      <c r="I75" s="185"/>
      <c r="J75" s="185"/>
      <c r="K75" s="185"/>
      <c r="M75" s="185"/>
      <c r="N75" s="185"/>
      <c r="O75" s="185"/>
      <c r="P75" s="185"/>
      <c r="Q75" s="185"/>
      <c r="R75" s="185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7" t="s">
        <v>5</v>
      </c>
      <c r="J76" s="187"/>
      <c r="K76" s="187"/>
      <c r="M76" s="187" t="s">
        <v>6</v>
      </c>
      <c r="N76" s="187"/>
      <c r="O76" s="187"/>
      <c r="P76" s="187"/>
      <c r="Q76" s="187"/>
      <c r="R76" s="187"/>
      <c r="X76" s="188" t="s">
        <v>5</v>
      </c>
      <c r="Y76" s="188"/>
      <c r="Z76" s="188" t="s">
        <v>6</v>
      </c>
      <c r="AA76" s="188"/>
    </row>
  </sheetData>
  <sheetProtection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4">
      <selection activeCell="D37" sqref="D37:F37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6" t="s">
        <v>52</v>
      </c>
      <c r="G3" s="216"/>
      <c r="H3" s="216"/>
      <c r="I3" s="4"/>
      <c r="J3" s="4" t="s">
        <v>75</v>
      </c>
    </row>
    <row r="5" spans="8:10" ht="12.75">
      <c r="H5" s="56">
        <v>29</v>
      </c>
      <c r="I5" s="56" t="s">
        <v>98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6" t="s">
        <v>71</v>
      </c>
      <c r="E12" s="226"/>
      <c r="F12" s="226"/>
      <c r="G12" s="226"/>
      <c r="H12" s="226"/>
      <c r="I12" s="226"/>
    </row>
    <row r="13" spans="4:9" ht="15.75">
      <c r="D13" s="69"/>
      <c r="E13" s="224"/>
      <c r="F13" s="224"/>
      <c r="G13" s="224"/>
      <c r="H13" s="224"/>
      <c r="I13" s="69"/>
    </row>
    <row r="16" spans="3:10" ht="12.75">
      <c r="C16" s="229" t="s">
        <v>57</v>
      </c>
      <c r="D16" s="229"/>
      <c r="E16" s="229"/>
      <c r="F16" s="229"/>
      <c r="G16" s="229"/>
      <c r="H16" s="229"/>
      <c r="I16" s="231" t="s">
        <v>74</v>
      </c>
      <c r="J16" s="231"/>
    </row>
    <row r="17" spans="3:10" ht="12.75">
      <c r="C17" s="229" t="s">
        <v>59</v>
      </c>
      <c r="D17" s="229"/>
      <c r="E17" s="229"/>
      <c r="F17" s="231"/>
      <c r="G17" s="231"/>
      <c r="H17" s="231"/>
      <c r="I17" s="230" t="s">
        <v>58</v>
      </c>
      <c r="J17" s="230"/>
    </row>
    <row r="20" spans="3:10" ht="12.75">
      <c r="C20" s="90" t="s">
        <v>40</v>
      </c>
      <c r="D20" s="220" t="s">
        <v>42</v>
      </c>
      <c r="E20" s="220"/>
      <c r="F20" s="220"/>
      <c r="G20" s="90" t="s">
        <v>68</v>
      </c>
      <c r="H20" s="221" t="s">
        <v>45</v>
      </c>
      <c r="I20" s="220" t="s">
        <v>25</v>
      </c>
      <c r="J20" s="223" t="s">
        <v>22</v>
      </c>
    </row>
    <row r="21" spans="3:10" ht="12.75">
      <c r="C21" s="91" t="s">
        <v>41</v>
      </c>
      <c r="D21" s="220"/>
      <c r="E21" s="220"/>
      <c r="F21" s="220"/>
      <c r="G21" s="91" t="s">
        <v>69</v>
      </c>
      <c r="H21" s="222"/>
      <c r="I21" s="220"/>
      <c r="J21" s="223"/>
    </row>
    <row r="22" spans="3:10" ht="12.75">
      <c r="C22" s="66"/>
      <c r="D22" s="218" t="s">
        <v>33</v>
      </c>
      <c r="E22" s="218"/>
      <c r="F22" s="218"/>
      <c r="G22" s="111"/>
      <c r="H22" s="96">
        <v>1</v>
      </c>
      <c r="I22" s="67"/>
      <c r="J22" s="70"/>
    </row>
    <row r="23" spans="3:10" ht="12.75">
      <c r="C23" s="67">
        <v>1</v>
      </c>
      <c r="D23" s="219"/>
      <c r="E23" s="219"/>
      <c r="F23" s="219"/>
      <c r="G23" s="67" t="s">
        <v>76</v>
      </c>
      <c r="H23" s="67"/>
      <c r="I23" s="68">
        <f>J23/H22</f>
        <v>0</v>
      </c>
      <c r="J23" s="71">
        <f>Лист1!H70</f>
        <v>0</v>
      </c>
    </row>
    <row r="24" spans="3:10" ht="12.75">
      <c r="C24" s="67">
        <v>2</v>
      </c>
      <c r="D24" s="219"/>
      <c r="E24" s="219"/>
      <c r="F24" s="219"/>
      <c r="G24" s="67" t="s">
        <v>77</v>
      </c>
      <c r="H24" s="67"/>
      <c r="I24" s="68">
        <f>J24/H22</f>
        <v>0</v>
      </c>
      <c r="J24" s="71">
        <f>Лист1!I70</f>
        <v>0</v>
      </c>
    </row>
    <row r="25" spans="3:10" ht="12.75">
      <c r="C25" s="67">
        <v>3</v>
      </c>
      <c r="D25" s="219"/>
      <c r="E25" s="219"/>
      <c r="F25" s="219"/>
      <c r="G25" s="67">
        <v>20</v>
      </c>
      <c r="H25" s="67"/>
      <c r="I25" s="68">
        <f>J25/H22</f>
        <v>0</v>
      </c>
      <c r="J25" s="71">
        <f>Лист1!J70</f>
        <v>0</v>
      </c>
    </row>
    <row r="26" spans="3:10" ht="12.75">
      <c r="C26" s="67">
        <v>4</v>
      </c>
      <c r="D26" s="219"/>
      <c r="E26" s="219"/>
      <c r="F26" s="219"/>
      <c r="G26" s="67">
        <v>20</v>
      </c>
      <c r="H26" s="67"/>
      <c r="I26" s="68">
        <f>J26/H22</f>
        <v>0</v>
      </c>
      <c r="J26" s="71">
        <f>Лист1!K70</f>
        <v>0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8" t="s">
        <v>34</v>
      </c>
      <c r="E28" s="218"/>
      <c r="F28" s="218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/>
      <c r="E29" s="219"/>
      <c r="F29" s="219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9" t="s">
        <v>88</v>
      </c>
      <c r="E30" s="219"/>
      <c r="F30" s="219"/>
      <c r="G30" s="67" t="s">
        <v>93</v>
      </c>
      <c r="H30" s="67"/>
      <c r="I30" s="68">
        <f>J30/H28</f>
        <v>26.779</v>
      </c>
      <c r="J30" s="71">
        <f>Лист1!N70</f>
        <v>26.779</v>
      </c>
    </row>
    <row r="31" spans="3:10" ht="12.75">
      <c r="C31" s="67">
        <v>3</v>
      </c>
      <c r="D31" s="219" t="s">
        <v>89</v>
      </c>
      <c r="E31" s="219"/>
      <c r="F31" s="219"/>
      <c r="G31" s="67" t="s">
        <v>77</v>
      </c>
      <c r="H31" s="67"/>
      <c r="I31" s="68">
        <f>J31/H28</f>
        <v>5.6000000000000005</v>
      </c>
      <c r="J31" s="71">
        <f>Лист1!O70</f>
        <v>5.6000000000000005</v>
      </c>
    </row>
    <row r="32" spans="3:10" ht="12.75">
      <c r="C32" s="67">
        <v>4</v>
      </c>
      <c r="D32" s="219" t="s">
        <v>85</v>
      </c>
      <c r="E32" s="219"/>
      <c r="F32" s="219"/>
      <c r="G32" s="67">
        <v>60</v>
      </c>
      <c r="H32" s="67"/>
      <c r="I32" s="68">
        <f>J32/H28</f>
        <v>0.336</v>
      </c>
      <c r="J32" s="71">
        <f>Лист1!P70</f>
        <v>0.336</v>
      </c>
    </row>
    <row r="33" spans="3:10" ht="12.75">
      <c r="C33" s="67">
        <v>5</v>
      </c>
      <c r="D33" s="219" t="s">
        <v>96</v>
      </c>
      <c r="E33" s="219"/>
      <c r="F33" s="219"/>
      <c r="G33" s="67"/>
      <c r="H33" s="67"/>
      <c r="I33" s="68">
        <f>J33/H28</f>
        <v>12.5</v>
      </c>
      <c r="J33" s="71">
        <f>Лист1!Q70</f>
        <v>12.5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8" t="s">
        <v>35</v>
      </c>
      <c r="E36" s="218"/>
      <c r="F36" s="218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7" t="s">
        <v>46</v>
      </c>
      <c r="E43" s="227"/>
      <c r="F43" s="227"/>
      <c r="G43" s="112"/>
      <c r="H43" s="66"/>
      <c r="I43" s="87">
        <f>J43/H22</f>
        <v>45.214999999999996</v>
      </c>
      <c r="J43" s="72">
        <f>SUM(J23:J42)</f>
        <v>45.214999999999996</v>
      </c>
    </row>
    <row r="46" spans="4:10" ht="15">
      <c r="D46" s="69" t="s">
        <v>50</v>
      </c>
      <c r="E46" s="88">
        <f>J43</f>
        <v>45.214999999999996</v>
      </c>
      <c r="F46" s="228"/>
      <c r="G46" s="228"/>
      <c r="H46" s="228"/>
      <c r="I46" s="228"/>
      <c r="J46" s="228"/>
    </row>
    <row r="47" spans="6:10" ht="12.75">
      <c r="F47" s="215" t="s">
        <v>62</v>
      </c>
      <c r="G47" s="215"/>
      <c r="H47" s="215"/>
      <c r="I47" s="215"/>
      <c r="J47" s="215"/>
    </row>
    <row r="49" spans="4:9" ht="12.75">
      <c r="D49" s="225" t="s">
        <v>49</v>
      </c>
      <c r="E49" s="225"/>
      <c r="F49" s="4"/>
      <c r="G49" s="4"/>
      <c r="H49" s="4"/>
      <c r="I49" s="4" t="s">
        <v>70</v>
      </c>
    </row>
    <row r="50" spans="6:9" ht="12.75">
      <c r="F50" s="109" t="s">
        <v>5</v>
      </c>
      <c r="G50" s="109"/>
      <c r="H50" s="217" t="s">
        <v>53</v>
      </c>
      <c r="I50" s="217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2021-03-15T08:02:26Z</cp:lastPrinted>
  <dcterms:created xsi:type="dcterms:W3CDTF">2009-01-12T10:11:41Z</dcterms:created>
  <dcterms:modified xsi:type="dcterms:W3CDTF">2021-05-19T09:35:58Z</dcterms:modified>
  <cp:category/>
  <cp:version/>
  <cp:contentType/>
  <cp:contentStatus/>
</cp:coreProperties>
</file>