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05" windowHeight="6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'Лист1'!$A$1:$O$71</definedName>
  </definedNames>
  <calcPr fullCalcOnLoad="1"/>
</workbook>
</file>

<file path=xl/sharedStrings.xml><?xml version="1.0" encoding="utf-8"?>
<sst xmlns="http://schemas.openxmlformats.org/spreadsheetml/2006/main" count="193" uniqueCount="75">
  <si>
    <t xml:space="preserve">                   Определение норматива затрат на оказание единицы муниципальной услуги</t>
  </si>
  <si>
    <t>Наименование муниципальной услуги</t>
  </si>
  <si>
    <t>Предоставление общедоступного и бесплатного начального общего,основного,общего,среднего (полного) общего образования</t>
  </si>
  <si>
    <t>Затраты на оплату труда и начисления на выплату по оплате труда</t>
  </si>
  <si>
    <t>руб.</t>
  </si>
  <si>
    <t>%</t>
  </si>
  <si>
    <t>Затраты на приобретение расходных обязательств</t>
  </si>
  <si>
    <t>Затраты на коммунальные услуги и иные затраты связанные с использованием</t>
  </si>
  <si>
    <t>Затраты на общехозяйственные нужды</t>
  </si>
  <si>
    <t>ИТОГО затраты на муниципальную услугу</t>
  </si>
  <si>
    <t>Объем муниципальных услуг</t>
  </si>
  <si>
    <t>человек</t>
  </si>
  <si>
    <t>Норматив затрат на единицу оказания муниципальной услуги</t>
  </si>
  <si>
    <t xml:space="preserve">     1. Норматив затрат на оплату труда и начисления на выплаты по оплате труда</t>
  </si>
  <si>
    <t>Наименование показателя</t>
  </si>
  <si>
    <t>подраздел</t>
  </si>
  <si>
    <t>целевая статья</t>
  </si>
  <si>
    <t>вид расходов</t>
  </si>
  <si>
    <t>КОСГУ</t>
  </si>
  <si>
    <t>Объем бюджетных ассигнований (рублей)</t>
  </si>
  <si>
    <t>раздел</t>
  </si>
  <si>
    <t>Оплата труда педагогического персонала</t>
  </si>
  <si>
    <t>Начисления на оплату труда педагогического персонала</t>
  </si>
  <si>
    <t>ИТОГО</t>
  </si>
  <si>
    <t>07</t>
  </si>
  <si>
    <t>02</t>
  </si>
  <si>
    <t>611</t>
  </si>
  <si>
    <t>2. Норматив затрат на приобретние расходных материалов</t>
  </si>
  <si>
    <t>Увеличение стоимости материальных запасов (учебные расходы)</t>
  </si>
  <si>
    <t>Теплопотребление</t>
  </si>
  <si>
    <t>Электропотребление</t>
  </si>
  <si>
    <t>Водопотребление</t>
  </si>
  <si>
    <t>ИТОГО:</t>
  </si>
  <si>
    <t xml:space="preserve">    Объем потребления в натуральных величинах на оказание муниципальных услуг</t>
  </si>
  <si>
    <t>гКал</t>
  </si>
  <si>
    <t>кВт</t>
  </si>
  <si>
    <t>куб.м</t>
  </si>
  <si>
    <t>Услуги связи</t>
  </si>
  <si>
    <t>Оплата труда прочего персонала</t>
  </si>
  <si>
    <t>Начисления на оплату труда прочего перс.</t>
  </si>
  <si>
    <t>221</t>
  </si>
  <si>
    <t>211</t>
  </si>
  <si>
    <t>213</t>
  </si>
  <si>
    <t>223</t>
  </si>
  <si>
    <t>340</t>
  </si>
  <si>
    <t>Прочие расходы (налоги)</t>
  </si>
  <si>
    <t>290</t>
  </si>
  <si>
    <t xml:space="preserve">                                Финансовое обеспечние учреждения в форме целевой субсидии</t>
  </si>
  <si>
    <t>225</t>
  </si>
  <si>
    <t>Прочие работы,услуги</t>
  </si>
  <si>
    <t>226</t>
  </si>
  <si>
    <t>Содержание имущества</t>
  </si>
  <si>
    <t>212</t>
  </si>
  <si>
    <t>0512926</t>
  </si>
  <si>
    <t>612</t>
  </si>
  <si>
    <t>Социальное обеспечение</t>
  </si>
  <si>
    <t>262</t>
  </si>
  <si>
    <t>0517009</t>
  </si>
  <si>
    <t xml:space="preserve">                                Объем финансового обеспечения выполнения муниципального задания</t>
  </si>
  <si>
    <t>Финансовое обеспечение учреждения в форме целевой субсидии</t>
  </si>
  <si>
    <t xml:space="preserve">Увеличение стоимости материальных запасов </t>
  </si>
  <si>
    <t xml:space="preserve">Обеспечение отдыха и оздоровления детей </t>
  </si>
  <si>
    <t>0527022</t>
  </si>
  <si>
    <t>4100</t>
  </si>
  <si>
    <t>3. Норматив затрат на общехозяйственные нужды</t>
  </si>
  <si>
    <t>Пособия и компенсации</t>
  </si>
  <si>
    <t>Норматив затрат на общехозяйствкнные нужды на оказание муниципальной услуги</t>
  </si>
  <si>
    <t>Норматив затрат на оказание муниципальной услуги</t>
  </si>
  <si>
    <t xml:space="preserve">                                                                                                                                МУ "Горномарийский РОО"</t>
  </si>
  <si>
    <t>Газ</t>
  </si>
  <si>
    <t>м3</t>
  </si>
  <si>
    <t>Арендная плата</t>
  </si>
  <si>
    <t>224</t>
  </si>
  <si>
    <t>310</t>
  </si>
  <si>
    <t>Увеличение стоимости основных средств (расходы на приобретение муниципальными учреждениями недвижимого и особо ценного имущества)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</si>
</sst>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0" fillId="0" borderId="0" xfId="0" applyNumberFormat="1" applyFont="1" applyFill="1" applyBorder="1" applyAlignment="1">
      <alignment horizontal="left" vertical="center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0" fillId="0" borderId="11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1" fontId="40" fillId="0" borderId="11" xfId="0" applyNumberFormat="1" applyFont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1" fontId="40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/>
    </xf>
    <xf numFmtId="1" fontId="30" fillId="0" borderId="12" xfId="0" applyNumberFormat="1" applyFont="1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40" fillId="0" borderId="11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0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133350</xdr:rowOff>
    </xdr:from>
    <xdr:to>
      <xdr:col>14</xdr:col>
      <xdr:colOff>609600</xdr:colOff>
      <xdr:row>7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10229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6"/>
  <sheetViews>
    <sheetView tabSelected="1" zoomScaleSheetLayoutView="80" zoomScalePageLayoutView="0" workbookViewId="0" topLeftCell="A1">
      <selection activeCell="P11" sqref="P11"/>
    </sheetView>
  </sheetViews>
  <sheetFormatPr defaultColWidth="9.140625" defaultRowHeight="15"/>
  <cols>
    <col min="2" max="2" width="13.421875" style="0" customWidth="1"/>
    <col min="3" max="3" width="15.421875" style="0" customWidth="1"/>
    <col min="4" max="4" width="7.28125" style="0" customWidth="1"/>
    <col min="5" max="5" width="12.00390625" style="0" customWidth="1"/>
    <col min="6" max="6" width="6.57421875" style="0" customWidth="1"/>
    <col min="7" max="7" width="12.8515625" style="0" customWidth="1"/>
    <col min="8" max="8" width="7.421875" style="0" customWidth="1"/>
    <col min="9" max="9" width="14.8515625" style="0" customWidth="1"/>
    <col min="10" max="10" width="7.140625" style="0" customWidth="1"/>
    <col min="12" max="12" width="7.28125" style="0" customWidth="1"/>
    <col min="13" max="13" width="16.7109375" style="0" customWidth="1"/>
    <col min="15" max="15" width="9.57421875" style="0" customWidth="1"/>
    <col min="16" max="16" width="12.57421875" style="0" customWidth="1"/>
    <col min="17" max="17" width="23.00390625" style="0" customWidth="1"/>
  </cols>
  <sheetData>
    <row r="5" spans="2:15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9" ht="15">
      <c r="B9" t="s">
        <v>68</v>
      </c>
    </row>
    <row r="11" spans="4:11" ht="15">
      <c r="D11" s="1" t="s">
        <v>0</v>
      </c>
      <c r="E11" s="1"/>
      <c r="F11" s="1"/>
      <c r="G11" s="1"/>
      <c r="H11" s="1"/>
      <c r="I11" s="1"/>
      <c r="J11" s="1"/>
      <c r="K11" s="1"/>
    </row>
    <row r="13" spans="1:15" ht="89.25" customHeight="1">
      <c r="A13" s="72" t="s">
        <v>1</v>
      </c>
      <c r="B13" s="73"/>
      <c r="C13" s="70" t="s">
        <v>3</v>
      </c>
      <c r="D13" s="78"/>
      <c r="E13" s="70" t="s">
        <v>6</v>
      </c>
      <c r="F13" s="71"/>
      <c r="G13" s="70" t="s">
        <v>7</v>
      </c>
      <c r="H13" s="71"/>
      <c r="I13" s="70" t="s">
        <v>8</v>
      </c>
      <c r="J13" s="71"/>
      <c r="K13" s="70" t="s">
        <v>9</v>
      </c>
      <c r="L13" s="71"/>
      <c r="M13" s="5" t="s">
        <v>10</v>
      </c>
      <c r="N13" s="70" t="s">
        <v>12</v>
      </c>
      <c r="O13" s="71"/>
    </row>
    <row r="14" spans="1:15" ht="27" customHeight="1">
      <c r="A14" s="74"/>
      <c r="B14" s="75"/>
      <c r="C14" s="3" t="s">
        <v>4</v>
      </c>
      <c r="D14" s="3" t="s">
        <v>5</v>
      </c>
      <c r="E14" s="3" t="s">
        <v>4</v>
      </c>
      <c r="F14" s="3" t="s">
        <v>5</v>
      </c>
      <c r="G14" s="3" t="s">
        <v>4</v>
      </c>
      <c r="H14" s="3" t="s">
        <v>5</v>
      </c>
      <c r="I14" s="3" t="s">
        <v>4</v>
      </c>
      <c r="J14" s="3" t="s">
        <v>5</v>
      </c>
      <c r="K14" s="85" t="s">
        <v>4</v>
      </c>
      <c r="L14" s="86"/>
      <c r="M14" s="3" t="s">
        <v>11</v>
      </c>
      <c r="N14" s="81"/>
      <c r="O14" s="82"/>
    </row>
    <row r="15" spans="1:17" ht="39" customHeight="1">
      <c r="A15" s="76" t="s">
        <v>2</v>
      </c>
      <c r="B15" s="77"/>
      <c r="C15" s="14">
        <f>M22</f>
        <v>102813772.84</v>
      </c>
      <c r="D15" s="12">
        <f>C15*100/K15</f>
        <v>57.44906294852914</v>
      </c>
      <c r="E15" s="14">
        <f>M29</f>
        <v>7892900</v>
      </c>
      <c r="F15" s="12">
        <f>E15*100/K15</f>
        <v>4.410301231257157</v>
      </c>
      <c r="G15" s="14">
        <f>M42+M43+M44+M45</f>
        <v>37606000</v>
      </c>
      <c r="H15" s="12">
        <f>G15*100/K15</f>
        <v>21.013035525935543</v>
      </c>
      <c r="I15" s="14">
        <f>M41+M46+M47+M48+M49+M50+M51+M52</f>
        <v>30652426.96</v>
      </c>
      <c r="J15" s="12">
        <f>I15*100/K15</f>
        <v>17.127600294278157</v>
      </c>
      <c r="K15" s="83">
        <f>M68+M69</f>
        <v>178965099.8</v>
      </c>
      <c r="L15" s="84"/>
      <c r="M15" s="2">
        <v>2470</v>
      </c>
      <c r="N15" s="79">
        <f>K15/M15</f>
        <v>72455.50599190284</v>
      </c>
      <c r="O15" s="80"/>
      <c r="P15" s="13"/>
      <c r="Q15" s="13"/>
    </row>
    <row r="16" ht="15">
      <c r="P16" s="15"/>
    </row>
    <row r="17" spans="5:12" ht="15">
      <c r="E17" s="1" t="s">
        <v>13</v>
      </c>
      <c r="F17" s="1"/>
      <c r="G17" s="1"/>
      <c r="H17" s="1"/>
      <c r="I17" s="1"/>
      <c r="J17" s="1"/>
      <c r="K17" s="1"/>
      <c r="L17" s="1"/>
    </row>
    <row r="19" spans="1:15" ht="15">
      <c r="A19" s="35" t="s">
        <v>14</v>
      </c>
      <c r="B19" s="36"/>
      <c r="C19" s="37"/>
      <c r="D19" s="4" t="s">
        <v>20</v>
      </c>
      <c r="E19" s="4" t="s">
        <v>15</v>
      </c>
      <c r="F19" s="35" t="s">
        <v>16</v>
      </c>
      <c r="G19" s="37"/>
      <c r="H19" s="35" t="s">
        <v>17</v>
      </c>
      <c r="I19" s="37"/>
      <c r="J19" s="35" t="s">
        <v>18</v>
      </c>
      <c r="K19" s="36"/>
      <c r="L19" s="37"/>
      <c r="M19" s="44" t="s">
        <v>19</v>
      </c>
      <c r="N19" s="45"/>
      <c r="O19" s="46"/>
    </row>
    <row r="20" spans="1:17" ht="15">
      <c r="A20" s="17" t="s">
        <v>21</v>
      </c>
      <c r="B20" s="18"/>
      <c r="C20" s="19"/>
      <c r="D20" s="9" t="s">
        <v>24</v>
      </c>
      <c r="E20" s="9" t="s">
        <v>25</v>
      </c>
      <c r="F20" s="23" t="s">
        <v>57</v>
      </c>
      <c r="G20" s="24"/>
      <c r="H20" s="23" t="s">
        <v>26</v>
      </c>
      <c r="I20" s="24"/>
      <c r="J20" s="23" t="s">
        <v>41</v>
      </c>
      <c r="K20" s="25"/>
      <c r="L20" s="24"/>
      <c r="M20" s="62">
        <v>78965920</v>
      </c>
      <c r="N20" s="63"/>
      <c r="O20" s="64"/>
      <c r="P20" s="15"/>
      <c r="Q20" s="15"/>
    </row>
    <row r="21" spans="1:17" ht="27.75" customHeight="1">
      <c r="A21" s="56" t="s">
        <v>22</v>
      </c>
      <c r="B21" s="57"/>
      <c r="C21" s="58"/>
      <c r="D21" s="9" t="s">
        <v>24</v>
      </c>
      <c r="E21" s="9" t="s">
        <v>25</v>
      </c>
      <c r="F21" s="23" t="s">
        <v>57</v>
      </c>
      <c r="G21" s="24"/>
      <c r="H21" s="23" t="s">
        <v>26</v>
      </c>
      <c r="I21" s="24"/>
      <c r="J21" s="23" t="s">
        <v>42</v>
      </c>
      <c r="K21" s="25"/>
      <c r="L21" s="24"/>
      <c r="M21" s="59">
        <f>M20*0.302+145</f>
        <v>23847852.84</v>
      </c>
      <c r="N21" s="60"/>
      <c r="O21" s="61"/>
      <c r="P21" s="16"/>
      <c r="Q21" s="15"/>
    </row>
    <row r="22" spans="1:17" ht="15">
      <c r="A22" s="67" t="s">
        <v>23</v>
      </c>
      <c r="B22" s="68"/>
      <c r="C22" s="69"/>
      <c r="D22" s="6"/>
      <c r="E22" s="8"/>
      <c r="F22" s="8"/>
      <c r="G22" s="8"/>
      <c r="H22" s="8"/>
      <c r="I22" s="8"/>
      <c r="J22" s="8"/>
      <c r="K22" s="8"/>
      <c r="L22" s="7"/>
      <c r="M22" s="38">
        <f>M20+M21</f>
        <v>102813772.84</v>
      </c>
      <c r="N22" s="65"/>
      <c r="O22" s="66"/>
      <c r="P22" s="16"/>
      <c r="Q22" s="16"/>
    </row>
    <row r="23" ht="15">
      <c r="Q23" s="16"/>
    </row>
    <row r="24" spans="6:16" ht="15">
      <c r="F24" s="1" t="s">
        <v>27</v>
      </c>
      <c r="G24" s="1"/>
      <c r="H24" s="1"/>
      <c r="I24" s="1"/>
      <c r="J24" s="1"/>
      <c r="K24" s="1"/>
      <c r="P24" s="16"/>
    </row>
    <row r="26" spans="1:15" ht="15">
      <c r="A26" s="35" t="s">
        <v>14</v>
      </c>
      <c r="B26" s="36"/>
      <c r="C26" s="37"/>
      <c r="D26" s="4" t="s">
        <v>20</v>
      </c>
      <c r="E26" s="4" t="s">
        <v>15</v>
      </c>
      <c r="F26" s="35" t="s">
        <v>16</v>
      </c>
      <c r="G26" s="37"/>
      <c r="H26" s="35" t="s">
        <v>17</v>
      </c>
      <c r="I26" s="37"/>
      <c r="J26" s="35" t="s">
        <v>18</v>
      </c>
      <c r="K26" s="36"/>
      <c r="L26" s="37"/>
      <c r="M26" s="44" t="s">
        <v>19</v>
      </c>
      <c r="N26" s="45"/>
      <c r="O26" s="46"/>
    </row>
    <row r="27" spans="1:15" ht="15">
      <c r="A27" s="17" t="s">
        <v>60</v>
      </c>
      <c r="B27" s="18"/>
      <c r="C27" s="19"/>
      <c r="D27" s="9" t="s">
        <v>24</v>
      </c>
      <c r="E27" s="9" t="s">
        <v>25</v>
      </c>
      <c r="F27" s="23" t="s">
        <v>53</v>
      </c>
      <c r="G27" s="24"/>
      <c r="H27" s="23" t="s">
        <v>26</v>
      </c>
      <c r="I27" s="24"/>
      <c r="J27" s="23" t="s">
        <v>44</v>
      </c>
      <c r="K27" s="25"/>
      <c r="L27" s="24"/>
      <c r="M27" s="26">
        <f>434000+4633000+1500000</f>
        <v>6567000</v>
      </c>
      <c r="N27" s="27"/>
      <c r="O27" s="28"/>
    </row>
    <row r="28" spans="1:15" ht="29.25" customHeight="1">
      <c r="A28" s="50" t="s">
        <v>28</v>
      </c>
      <c r="B28" s="51"/>
      <c r="C28" s="52"/>
      <c r="D28" s="9" t="s">
        <v>24</v>
      </c>
      <c r="E28" s="9" t="s">
        <v>25</v>
      </c>
      <c r="F28" s="23" t="s">
        <v>57</v>
      </c>
      <c r="G28" s="24"/>
      <c r="H28" s="23" t="s">
        <v>26</v>
      </c>
      <c r="I28" s="24"/>
      <c r="J28" s="23" t="s">
        <v>44</v>
      </c>
      <c r="K28" s="25"/>
      <c r="L28" s="24"/>
      <c r="M28" s="26">
        <v>1325900</v>
      </c>
      <c r="N28" s="27"/>
      <c r="O28" s="28"/>
    </row>
    <row r="29" spans="1:15" ht="16.5" customHeight="1">
      <c r="A29" s="29" t="s">
        <v>32</v>
      </c>
      <c r="B29" s="30"/>
      <c r="C29" s="31"/>
      <c r="D29" s="23"/>
      <c r="E29" s="25"/>
      <c r="F29" s="25"/>
      <c r="G29" s="25"/>
      <c r="H29" s="25"/>
      <c r="I29" s="25"/>
      <c r="J29" s="25"/>
      <c r="K29" s="25"/>
      <c r="L29" s="24"/>
      <c r="M29" s="87">
        <f>M27+M28</f>
        <v>7892900</v>
      </c>
      <c r="N29" s="48"/>
      <c r="O29" s="49"/>
    </row>
    <row r="32" spans="1:15" ht="15">
      <c r="A32" s="53" t="s">
        <v>33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3" spans="1:15" ht="15">
      <c r="A33" s="17" t="s">
        <v>29</v>
      </c>
      <c r="B33" s="18"/>
      <c r="C33" s="19"/>
      <c r="D33" s="10" t="s">
        <v>34</v>
      </c>
      <c r="E33" s="20">
        <v>15286</v>
      </c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1:15" ht="15">
      <c r="A34" s="17" t="s">
        <v>30</v>
      </c>
      <c r="B34" s="18"/>
      <c r="C34" s="19"/>
      <c r="D34" s="10" t="s">
        <v>35</v>
      </c>
      <c r="E34" s="20">
        <v>1362</v>
      </c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1:15" ht="15">
      <c r="A35" s="17" t="s">
        <v>31</v>
      </c>
      <c r="B35" s="18"/>
      <c r="C35" s="19"/>
      <c r="D35" s="10" t="s">
        <v>36</v>
      </c>
      <c r="E35" s="20">
        <v>23505</v>
      </c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1:15" ht="15">
      <c r="A36" s="17" t="s">
        <v>69</v>
      </c>
      <c r="B36" s="18"/>
      <c r="C36" s="19"/>
      <c r="D36" s="10" t="s">
        <v>70</v>
      </c>
      <c r="E36" s="20">
        <v>2300</v>
      </c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8" spans="6:10" ht="15">
      <c r="F38" s="1" t="s">
        <v>64</v>
      </c>
      <c r="G38" s="1"/>
      <c r="H38" s="1"/>
      <c r="I38" s="1"/>
      <c r="J38" s="1"/>
    </row>
    <row r="40" spans="1:15" ht="15">
      <c r="A40" s="35" t="s">
        <v>14</v>
      </c>
      <c r="B40" s="36"/>
      <c r="C40" s="37"/>
      <c r="D40" s="4" t="s">
        <v>20</v>
      </c>
      <c r="E40" s="4" t="s">
        <v>15</v>
      </c>
      <c r="F40" s="35" t="s">
        <v>16</v>
      </c>
      <c r="G40" s="37"/>
      <c r="H40" s="35" t="s">
        <v>17</v>
      </c>
      <c r="I40" s="37"/>
      <c r="J40" s="35" t="s">
        <v>18</v>
      </c>
      <c r="K40" s="36"/>
      <c r="L40" s="37"/>
      <c r="M40" s="44" t="s">
        <v>19</v>
      </c>
      <c r="N40" s="45"/>
      <c r="O40" s="46"/>
    </row>
    <row r="41" spans="1:15" ht="15">
      <c r="A41" s="17" t="s">
        <v>65</v>
      </c>
      <c r="B41" s="18"/>
      <c r="C41" s="19"/>
      <c r="D41" s="9" t="s">
        <v>24</v>
      </c>
      <c r="E41" s="9" t="s">
        <v>25</v>
      </c>
      <c r="F41" s="23" t="s">
        <v>53</v>
      </c>
      <c r="G41" s="24"/>
      <c r="H41" s="23" t="s">
        <v>26</v>
      </c>
      <c r="I41" s="24"/>
      <c r="J41" s="23" t="s">
        <v>52</v>
      </c>
      <c r="K41" s="25"/>
      <c r="L41" s="24"/>
      <c r="M41" s="88">
        <v>0</v>
      </c>
      <c r="N41" s="89"/>
      <c r="O41" s="90"/>
    </row>
    <row r="42" spans="1:16" ht="15">
      <c r="A42" s="17" t="s">
        <v>29</v>
      </c>
      <c r="B42" s="18"/>
      <c r="C42" s="19"/>
      <c r="D42" s="9" t="s">
        <v>24</v>
      </c>
      <c r="E42" s="9" t="s">
        <v>25</v>
      </c>
      <c r="F42" s="23" t="s">
        <v>53</v>
      </c>
      <c r="G42" s="24"/>
      <c r="H42" s="23" t="s">
        <v>26</v>
      </c>
      <c r="I42" s="24"/>
      <c r="J42" s="23" t="s">
        <v>43</v>
      </c>
      <c r="K42" s="25"/>
      <c r="L42" s="24"/>
      <c r="M42" s="20">
        <v>25613500</v>
      </c>
      <c r="N42" s="21"/>
      <c r="O42" s="22"/>
      <c r="P42" s="15"/>
    </row>
    <row r="43" spans="1:15" ht="15">
      <c r="A43" s="17" t="s">
        <v>30</v>
      </c>
      <c r="B43" s="18"/>
      <c r="C43" s="19"/>
      <c r="D43" s="9" t="s">
        <v>24</v>
      </c>
      <c r="E43" s="9" t="s">
        <v>25</v>
      </c>
      <c r="F43" s="23" t="s">
        <v>53</v>
      </c>
      <c r="G43" s="24"/>
      <c r="H43" s="23" t="s">
        <v>26</v>
      </c>
      <c r="I43" s="24"/>
      <c r="J43" s="23" t="s">
        <v>43</v>
      </c>
      <c r="K43" s="25"/>
      <c r="L43" s="24"/>
      <c r="M43" s="20">
        <v>11422000</v>
      </c>
      <c r="N43" s="21"/>
      <c r="O43" s="22"/>
    </row>
    <row r="44" spans="1:16" ht="15">
      <c r="A44" s="17" t="s">
        <v>31</v>
      </c>
      <c r="B44" s="18"/>
      <c r="C44" s="19"/>
      <c r="D44" s="9" t="s">
        <v>24</v>
      </c>
      <c r="E44" s="9" t="s">
        <v>25</v>
      </c>
      <c r="F44" s="23" t="s">
        <v>53</v>
      </c>
      <c r="G44" s="24"/>
      <c r="H44" s="23" t="s">
        <v>26</v>
      </c>
      <c r="I44" s="24"/>
      <c r="J44" s="23" t="s">
        <v>43</v>
      </c>
      <c r="K44" s="25"/>
      <c r="L44" s="24"/>
      <c r="M44" s="26">
        <f>232000+323500</f>
        <v>555500</v>
      </c>
      <c r="N44" s="27"/>
      <c r="O44" s="28"/>
      <c r="P44" s="15"/>
    </row>
    <row r="45" spans="1:15" ht="15">
      <c r="A45" s="17" t="s">
        <v>69</v>
      </c>
      <c r="B45" s="18"/>
      <c r="C45" s="19"/>
      <c r="D45" s="9" t="s">
        <v>24</v>
      </c>
      <c r="E45" s="9" t="s">
        <v>25</v>
      </c>
      <c r="F45" s="23" t="s">
        <v>53</v>
      </c>
      <c r="G45" s="24"/>
      <c r="H45" s="23" t="s">
        <v>26</v>
      </c>
      <c r="I45" s="24"/>
      <c r="J45" s="23" t="s">
        <v>43</v>
      </c>
      <c r="K45" s="25"/>
      <c r="L45" s="24"/>
      <c r="M45" s="26">
        <v>15000</v>
      </c>
      <c r="N45" s="27"/>
      <c r="O45" s="28"/>
    </row>
    <row r="46" spans="1:15" ht="15">
      <c r="A46" s="17" t="s">
        <v>37</v>
      </c>
      <c r="B46" s="18"/>
      <c r="C46" s="19"/>
      <c r="D46" s="9" t="s">
        <v>24</v>
      </c>
      <c r="E46" s="9" t="s">
        <v>25</v>
      </c>
      <c r="F46" s="23" t="s">
        <v>53</v>
      </c>
      <c r="G46" s="24"/>
      <c r="H46" s="23" t="s">
        <v>26</v>
      </c>
      <c r="I46" s="24"/>
      <c r="J46" s="23" t="s">
        <v>40</v>
      </c>
      <c r="K46" s="25"/>
      <c r="L46" s="24"/>
      <c r="M46" s="20">
        <v>0</v>
      </c>
      <c r="N46" s="21"/>
      <c r="O46" s="22"/>
    </row>
    <row r="47" spans="1:17" ht="15">
      <c r="A47" s="17" t="s">
        <v>38</v>
      </c>
      <c r="B47" s="18"/>
      <c r="C47" s="19"/>
      <c r="D47" s="9" t="s">
        <v>24</v>
      </c>
      <c r="E47" s="9" t="s">
        <v>25</v>
      </c>
      <c r="F47" s="23" t="s">
        <v>57</v>
      </c>
      <c r="G47" s="24"/>
      <c r="H47" s="23" t="s">
        <v>26</v>
      </c>
      <c r="I47" s="24"/>
      <c r="J47" s="23" t="s">
        <v>41</v>
      </c>
      <c r="K47" s="25"/>
      <c r="L47" s="24"/>
      <c r="M47" s="88">
        <v>19741480</v>
      </c>
      <c r="N47" s="89"/>
      <c r="O47" s="90"/>
      <c r="Q47" s="15"/>
    </row>
    <row r="48" spans="1:15" ht="15">
      <c r="A48" s="17" t="s">
        <v>39</v>
      </c>
      <c r="B48" s="18"/>
      <c r="C48" s="19"/>
      <c r="D48" s="9" t="s">
        <v>24</v>
      </c>
      <c r="E48" s="9" t="s">
        <v>25</v>
      </c>
      <c r="F48" s="23" t="s">
        <v>57</v>
      </c>
      <c r="G48" s="24"/>
      <c r="H48" s="23" t="s">
        <v>26</v>
      </c>
      <c r="I48" s="24"/>
      <c r="J48" s="23" t="s">
        <v>42</v>
      </c>
      <c r="K48" s="25"/>
      <c r="L48" s="24"/>
      <c r="M48" s="59">
        <f>M47*0.302-80</f>
        <v>5961846.96</v>
      </c>
      <c r="N48" s="60"/>
      <c r="O48" s="61"/>
    </row>
    <row r="49" spans="1:15" ht="15">
      <c r="A49" s="17" t="s">
        <v>71</v>
      </c>
      <c r="B49" s="18"/>
      <c r="C49" s="19"/>
      <c r="D49" s="9" t="s">
        <v>24</v>
      </c>
      <c r="E49" s="9" t="s">
        <v>25</v>
      </c>
      <c r="F49" s="23" t="s">
        <v>53</v>
      </c>
      <c r="G49" s="24"/>
      <c r="H49" s="23" t="s">
        <v>26</v>
      </c>
      <c r="I49" s="24"/>
      <c r="J49" s="23" t="s">
        <v>72</v>
      </c>
      <c r="K49" s="25"/>
      <c r="L49" s="24"/>
      <c r="M49" s="62">
        <v>0</v>
      </c>
      <c r="N49" s="63"/>
      <c r="O49" s="64"/>
    </row>
    <row r="50" spans="1:15" ht="15">
      <c r="A50" s="17" t="s">
        <v>51</v>
      </c>
      <c r="B50" s="18"/>
      <c r="C50" s="19"/>
      <c r="D50" s="9" t="s">
        <v>24</v>
      </c>
      <c r="E50" s="9" t="s">
        <v>25</v>
      </c>
      <c r="F50" s="23" t="s">
        <v>53</v>
      </c>
      <c r="G50" s="24"/>
      <c r="H50" s="23" t="s">
        <v>26</v>
      </c>
      <c r="I50" s="24"/>
      <c r="J50" s="23" t="s">
        <v>48</v>
      </c>
      <c r="K50" s="25"/>
      <c r="L50" s="24"/>
      <c r="M50" s="62">
        <v>0</v>
      </c>
      <c r="N50" s="63"/>
      <c r="O50" s="64"/>
    </row>
    <row r="51" spans="1:15" ht="15">
      <c r="A51" s="17" t="s">
        <v>49</v>
      </c>
      <c r="B51" s="18"/>
      <c r="C51" s="19"/>
      <c r="D51" s="9" t="s">
        <v>24</v>
      </c>
      <c r="E51" s="9" t="s">
        <v>25</v>
      </c>
      <c r="F51" s="23" t="s">
        <v>53</v>
      </c>
      <c r="G51" s="24"/>
      <c r="H51" s="23" t="s">
        <v>26</v>
      </c>
      <c r="I51" s="24"/>
      <c r="J51" s="23" t="s">
        <v>50</v>
      </c>
      <c r="K51" s="25"/>
      <c r="L51" s="24"/>
      <c r="M51" s="62">
        <v>671000</v>
      </c>
      <c r="N51" s="63"/>
      <c r="O51" s="64"/>
    </row>
    <row r="52" spans="1:15" ht="15">
      <c r="A52" s="17" t="s">
        <v>45</v>
      </c>
      <c r="B52" s="18"/>
      <c r="C52" s="19"/>
      <c r="D52" s="9" t="s">
        <v>24</v>
      </c>
      <c r="E52" s="9" t="s">
        <v>25</v>
      </c>
      <c r="F52" s="23" t="s">
        <v>53</v>
      </c>
      <c r="G52" s="24"/>
      <c r="H52" s="23" t="s">
        <v>26</v>
      </c>
      <c r="I52" s="24"/>
      <c r="J52" s="23" t="s">
        <v>46</v>
      </c>
      <c r="K52" s="25"/>
      <c r="L52" s="24"/>
      <c r="M52" s="62">
        <v>4278100</v>
      </c>
      <c r="N52" s="63"/>
      <c r="O52" s="64"/>
    </row>
    <row r="53" spans="1:15" ht="15">
      <c r="A53" s="29" t="s">
        <v>32</v>
      </c>
      <c r="B53" s="30"/>
      <c r="C53" s="31"/>
      <c r="D53" s="23"/>
      <c r="E53" s="25"/>
      <c r="F53" s="25"/>
      <c r="G53" s="25"/>
      <c r="H53" s="25"/>
      <c r="I53" s="25"/>
      <c r="J53" s="25"/>
      <c r="K53" s="25"/>
      <c r="L53" s="24"/>
      <c r="M53" s="38">
        <f>SUM(M41:M52)</f>
        <v>68258426.96000001</v>
      </c>
      <c r="N53" s="39"/>
      <c r="O53" s="40"/>
    </row>
    <row r="56" s="1" customFormat="1" ht="15">
      <c r="E56" s="11" t="s">
        <v>47</v>
      </c>
    </row>
    <row r="58" spans="1:15" ht="15">
      <c r="A58" s="35" t="s">
        <v>14</v>
      </c>
      <c r="B58" s="36"/>
      <c r="C58" s="37"/>
      <c r="D58" s="4" t="s">
        <v>20</v>
      </c>
      <c r="E58" s="4" t="s">
        <v>15</v>
      </c>
      <c r="F58" s="35" t="s">
        <v>16</v>
      </c>
      <c r="G58" s="37"/>
      <c r="H58" s="35" t="s">
        <v>17</v>
      </c>
      <c r="I58" s="37"/>
      <c r="J58" s="35" t="s">
        <v>18</v>
      </c>
      <c r="K58" s="36"/>
      <c r="L58" s="37"/>
      <c r="M58" s="44" t="s">
        <v>19</v>
      </c>
      <c r="N58" s="45"/>
      <c r="O58" s="46"/>
    </row>
    <row r="59" spans="1:15" ht="15">
      <c r="A59" s="17" t="s">
        <v>61</v>
      </c>
      <c r="B59" s="18"/>
      <c r="C59" s="19"/>
      <c r="D59" s="9" t="s">
        <v>24</v>
      </c>
      <c r="E59" s="9" t="s">
        <v>24</v>
      </c>
      <c r="F59" s="23" t="s">
        <v>62</v>
      </c>
      <c r="G59" s="24"/>
      <c r="H59" s="23" t="s">
        <v>54</v>
      </c>
      <c r="I59" s="24"/>
      <c r="J59" s="23" t="s">
        <v>63</v>
      </c>
      <c r="K59" s="25"/>
      <c r="L59" s="24"/>
      <c r="M59" s="20">
        <v>0</v>
      </c>
      <c r="N59" s="21"/>
      <c r="O59" s="22"/>
    </row>
    <row r="60" spans="1:15" ht="15">
      <c r="A60" s="17" t="s">
        <v>55</v>
      </c>
      <c r="B60" s="18"/>
      <c r="C60" s="19"/>
      <c r="D60" s="9" t="s">
        <v>24</v>
      </c>
      <c r="E60" s="9" t="s">
        <v>25</v>
      </c>
      <c r="F60" s="23" t="s">
        <v>53</v>
      </c>
      <c r="G60" s="24"/>
      <c r="H60" s="23" t="s">
        <v>54</v>
      </c>
      <c r="I60" s="24"/>
      <c r="J60" s="23" t="s">
        <v>52</v>
      </c>
      <c r="K60" s="25"/>
      <c r="L60" s="24"/>
      <c r="M60" s="20">
        <v>14780000</v>
      </c>
      <c r="N60" s="21"/>
      <c r="O60" s="22"/>
    </row>
    <row r="61" spans="1:15" ht="15">
      <c r="A61" s="17" t="s">
        <v>55</v>
      </c>
      <c r="B61" s="18"/>
      <c r="C61" s="19"/>
      <c r="D61" s="9" t="s">
        <v>24</v>
      </c>
      <c r="E61" s="9" t="s">
        <v>25</v>
      </c>
      <c r="F61" s="23" t="s">
        <v>53</v>
      </c>
      <c r="G61" s="24"/>
      <c r="H61" s="23" t="s">
        <v>54</v>
      </c>
      <c r="I61" s="24"/>
      <c r="J61" s="23" t="s">
        <v>56</v>
      </c>
      <c r="K61" s="25"/>
      <c r="L61" s="24"/>
      <c r="M61" s="20">
        <v>0</v>
      </c>
      <c r="N61" s="21"/>
      <c r="O61" s="22"/>
    </row>
    <row r="62" spans="1:15" ht="53.25" customHeight="1">
      <c r="A62" s="50" t="s">
        <v>74</v>
      </c>
      <c r="B62" s="51"/>
      <c r="C62" s="52"/>
      <c r="D62" s="9" t="s">
        <v>24</v>
      </c>
      <c r="E62" s="9" t="s">
        <v>25</v>
      </c>
      <c r="F62" s="23" t="s">
        <v>53</v>
      </c>
      <c r="G62" s="24"/>
      <c r="H62" s="23" t="s">
        <v>54</v>
      </c>
      <c r="I62" s="24"/>
      <c r="J62" s="23" t="s">
        <v>73</v>
      </c>
      <c r="K62" s="25"/>
      <c r="L62" s="24"/>
      <c r="M62" s="20">
        <v>0</v>
      </c>
      <c r="N62" s="21"/>
      <c r="O62" s="22"/>
    </row>
    <row r="63" spans="1:15" ht="15">
      <c r="A63" s="29" t="s">
        <v>32</v>
      </c>
      <c r="B63" s="30"/>
      <c r="C63" s="31"/>
      <c r="D63" s="23"/>
      <c r="E63" s="25"/>
      <c r="F63" s="25"/>
      <c r="G63" s="25"/>
      <c r="H63" s="25"/>
      <c r="I63" s="25"/>
      <c r="J63" s="25"/>
      <c r="K63" s="25"/>
      <c r="L63" s="24"/>
      <c r="M63" s="47">
        <f>M59+M60+M61+M62</f>
        <v>14780000</v>
      </c>
      <c r="N63" s="48"/>
      <c r="O63" s="49"/>
    </row>
    <row r="65" s="1" customFormat="1" ht="15">
      <c r="E65" s="11" t="s">
        <v>58</v>
      </c>
    </row>
    <row r="67" spans="1:15" ht="15">
      <c r="A67" s="35" t="s">
        <v>14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7"/>
      <c r="M67" s="44" t="s">
        <v>19</v>
      </c>
      <c r="N67" s="45"/>
      <c r="O67" s="46"/>
    </row>
    <row r="68" spans="1:15" ht="15">
      <c r="A68" s="41" t="s">
        <v>67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32">
        <f>M22+M29</f>
        <v>110706672.84</v>
      </c>
      <c r="N68" s="33"/>
      <c r="O68" s="34"/>
    </row>
    <row r="69" spans="1:15" ht="15">
      <c r="A69" s="41" t="s">
        <v>66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32">
        <f>M53</f>
        <v>68258426.96000001</v>
      </c>
      <c r="N69" s="33"/>
      <c r="O69" s="34"/>
    </row>
    <row r="70" spans="1:15" ht="15">
      <c r="A70" s="41" t="s">
        <v>59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32">
        <f>M63</f>
        <v>14780000</v>
      </c>
      <c r="N70" s="33"/>
      <c r="O70" s="34"/>
    </row>
    <row r="71" spans="1:15" ht="15">
      <c r="A71" s="29" t="s">
        <v>32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/>
      <c r="M71" s="38">
        <f>M68+M69+M70</f>
        <v>193745099.8</v>
      </c>
      <c r="N71" s="39"/>
      <c r="O71" s="40"/>
    </row>
    <row r="73" ht="15">
      <c r="M73" s="15"/>
    </row>
    <row r="76" ht="15">
      <c r="M76" s="15"/>
    </row>
  </sheetData>
  <sheetProtection/>
  <mergeCells count="162">
    <mergeCell ref="A62:C62"/>
    <mergeCell ref="F62:G62"/>
    <mergeCell ref="H62:I62"/>
    <mergeCell ref="J62:L62"/>
    <mergeCell ref="M62:O62"/>
    <mergeCell ref="J49:L49"/>
    <mergeCell ref="M49:O49"/>
    <mergeCell ref="M50:O50"/>
    <mergeCell ref="A52:C52"/>
    <mergeCell ref="F52:G52"/>
    <mergeCell ref="H52:I52"/>
    <mergeCell ref="J52:L52"/>
    <mergeCell ref="M52:O52"/>
    <mergeCell ref="A51:C51"/>
    <mergeCell ref="J46:L46"/>
    <mergeCell ref="M46:O46"/>
    <mergeCell ref="H51:I51"/>
    <mergeCell ref="F51:G51"/>
    <mergeCell ref="A46:C46"/>
    <mergeCell ref="F46:G46"/>
    <mergeCell ref="A53:C53"/>
    <mergeCell ref="D53:L53"/>
    <mergeCell ref="M53:O53"/>
    <mergeCell ref="A47:C47"/>
    <mergeCell ref="A48:C48"/>
    <mergeCell ref="F50:G50"/>
    <mergeCell ref="H50:I50"/>
    <mergeCell ref="J50:L50"/>
    <mergeCell ref="H47:I47"/>
    <mergeCell ref="H48:I48"/>
    <mergeCell ref="H46:I46"/>
    <mergeCell ref="A49:C49"/>
    <mergeCell ref="F49:G49"/>
    <mergeCell ref="H49:I49"/>
    <mergeCell ref="F41:G41"/>
    <mergeCell ref="H41:I41"/>
    <mergeCell ref="F47:G47"/>
    <mergeCell ref="F48:G48"/>
    <mergeCell ref="M47:O47"/>
    <mergeCell ref="M48:O48"/>
    <mergeCell ref="M51:O51"/>
    <mergeCell ref="J47:L47"/>
    <mergeCell ref="J48:L48"/>
    <mergeCell ref="J51:L51"/>
    <mergeCell ref="H40:I40"/>
    <mergeCell ref="J40:L40"/>
    <mergeCell ref="A50:C50"/>
    <mergeCell ref="E33:O33"/>
    <mergeCell ref="A44:C44"/>
    <mergeCell ref="F44:G44"/>
    <mergeCell ref="H44:I44"/>
    <mergeCell ref="J44:L44"/>
    <mergeCell ref="M44:O44"/>
    <mergeCell ref="A41:C41"/>
    <mergeCell ref="M19:O19"/>
    <mergeCell ref="D29:L29"/>
    <mergeCell ref="M29:O29"/>
    <mergeCell ref="J41:L41"/>
    <mergeCell ref="M41:O41"/>
    <mergeCell ref="A34:C34"/>
    <mergeCell ref="E34:O34"/>
    <mergeCell ref="A35:C35"/>
    <mergeCell ref="E35:O35"/>
    <mergeCell ref="A40:C40"/>
    <mergeCell ref="N15:O15"/>
    <mergeCell ref="N14:O14"/>
    <mergeCell ref="N13:O13"/>
    <mergeCell ref="K15:L15"/>
    <mergeCell ref="K14:L14"/>
    <mergeCell ref="K13:L13"/>
    <mergeCell ref="G13:H13"/>
    <mergeCell ref="I13:J13"/>
    <mergeCell ref="A19:C19"/>
    <mergeCell ref="F19:G19"/>
    <mergeCell ref="H19:I19"/>
    <mergeCell ref="J19:L19"/>
    <mergeCell ref="A13:B14"/>
    <mergeCell ref="A15:B15"/>
    <mergeCell ref="C13:D13"/>
    <mergeCell ref="E13:F13"/>
    <mergeCell ref="A26:C26"/>
    <mergeCell ref="F26:G26"/>
    <mergeCell ref="H26:I26"/>
    <mergeCell ref="J26:L26"/>
    <mergeCell ref="M26:O26"/>
    <mergeCell ref="H20:I20"/>
    <mergeCell ref="J20:L20"/>
    <mergeCell ref="M20:O20"/>
    <mergeCell ref="M22:O22"/>
    <mergeCell ref="A22:C22"/>
    <mergeCell ref="A21:C21"/>
    <mergeCell ref="F21:G21"/>
    <mergeCell ref="H21:I21"/>
    <mergeCell ref="J21:L21"/>
    <mergeCell ref="M21:O21"/>
    <mergeCell ref="A20:C20"/>
    <mergeCell ref="F20:G20"/>
    <mergeCell ref="F58:G58"/>
    <mergeCell ref="H58:I58"/>
    <mergeCell ref="J58:L58"/>
    <mergeCell ref="M58:O58"/>
    <mergeCell ref="A27:C27"/>
    <mergeCell ref="F27:G27"/>
    <mergeCell ref="H27:I27"/>
    <mergeCell ref="J27:L27"/>
    <mergeCell ref="M27:O27"/>
    <mergeCell ref="A29:C29"/>
    <mergeCell ref="J43:L43"/>
    <mergeCell ref="M43:O43"/>
    <mergeCell ref="A42:C42"/>
    <mergeCell ref="F42:G42"/>
    <mergeCell ref="H42:I42"/>
    <mergeCell ref="J42:L42"/>
    <mergeCell ref="M42:O42"/>
    <mergeCell ref="J59:L59"/>
    <mergeCell ref="M59:O59"/>
    <mergeCell ref="A60:C60"/>
    <mergeCell ref="A33:C33"/>
    <mergeCell ref="M28:O28"/>
    <mergeCell ref="J28:L28"/>
    <mergeCell ref="H28:I28"/>
    <mergeCell ref="F28:G28"/>
    <mergeCell ref="A28:C28"/>
    <mergeCell ref="A32:O32"/>
    <mergeCell ref="A61:C61"/>
    <mergeCell ref="F61:G61"/>
    <mergeCell ref="H61:I61"/>
    <mergeCell ref="J61:L61"/>
    <mergeCell ref="M61:O61"/>
    <mergeCell ref="M40:O40"/>
    <mergeCell ref="F40:G40"/>
    <mergeCell ref="A59:C59"/>
    <mergeCell ref="F59:G59"/>
    <mergeCell ref="H59:I59"/>
    <mergeCell ref="M70:O70"/>
    <mergeCell ref="F60:G60"/>
    <mergeCell ref="M67:O67"/>
    <mergeCell ref="H60:I60"/>
    <mergeCell ref="J60:L60"/>
    <mergeCell ref="M60:O60"/>
    <mergeCell ref="D63:L63"/>
    <mergeCell ref="M63:O63"/>
    <mergeCell ref="A71:L71"/>
    <mergeCell ref="A63:C63"/>
    <mergeCell ref="M68:O68"/>
    <mergeCell ref="A58:C58"/>
    <mergeCell ref="M69:O69"/>
    <mergeCell ref="M71:O71"/>
    <mergeCell ref="A67:L67"/>
    <mergeCell ref="A68:L68"/>
    <mergeCell ref="A69:L69"/>
    <mergeCell ref="A70:L70"/>
    <mergeCell ref="A36:C36"/>
    <mergeCell ref="E36:O36"/>
    <mergeCell ref="A45:C45"/>
    <mergeCell ref="F45:G45"/>
    <mergeCell ref="H45:I45"/>
    <mergeCell ref="J45:L45"/>
    <mergeCell ref="M45:O45"/>
    <mergeCell ref="A43:C43"/>
    <mergeCell ref="F43:G43"/>
    <mergeCell ref="H43:I43"/>
  </mergeCells>
  <printOptions/>
  <pageMargins left="0.48" right="0.43" top="0.73" bottom="0.3" header="0.31496062992125984" footer="0.31496062992125984"/>
  <pageSetup horizontalDpi="600" verticalDpi="600" orientation="landscape" paperSize="9" scale="86" r:id="rId2"/>
  <rowBreaks count="2" manualBreakCount="2">
    <brk id="31" max="14" man="1"/>
    <brk id="55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Ishaleva</dc:creator>
  <cp:keywords/>
  <dc:description/>
  <cp:lastModifiedBy>Sidorkina</cp:lastModifiedBy>
  <cp:lastPrinted>2018-09-13T11:00:32Z</cp:lastPrinted>
  <dcterms:created xsi:type="dcterms:W3CDTF">2016-12-13T12:38:47Z</dcterms:created>
  <dcterms:modified xsi:type="dcterms:W3CDTF">2018-09-14T12:36:15Z</dcterms:modified>
  <cp:category/>
  <cp:version/>
  <cp:contentType/>
  <cp:contentStatus/>
</cp:coreProperties>
</file>